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7EF9F04A-2C89-4B0E-A0AD-F67A6E7385E4}" xr6:coauthVersionLast="46" xr6:coauthVersionMax="46" xr10:uidLastSave="{00000000-0000-0000-0000-000000000000}"/>
  <bookViews>
    <workbookView xWindow="-98" yWindow="-98" windowWidth="20715" windowHeight="13276" activeTab="1" xr2:uid="{00000000-000D-0000-FFFF-FFFF00000000}"/>
  </bookViews>
  <sheets>
    <sheet name="IGH BOUNDARY WALL " sheetId="1" r:id="rId1"/>
    <sheet name="OGH" sheetId="3" r:id="rId2"/>
    <sheet name="Approved Material" sheetId="2" r:id="rId3"/>
    <sheet name="Approved Material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7" i="3" l="1"/>
  <c r="F217" i="3" s="1"/>
  <c r="F216" i="3"/>
  <c r="F215" i="3"/>
  <c r="F214" i="3"/>
  <c r="F213" i="3"/>
  <c r="F212" i="3"/>
  <c r="F211" i="3"/>
  <c r="F210" i="3"/>
  <c r="F209" i="3"/>
  <c r="F206" i="3"/>
  <c r="F205" i="3"/>
  <c r="F204" i="3"/>
  <c r="F203" i="3"/>
  <c r="F202" i="3"/>
  <c r="F201" i="3"/>
  <c r="F200" i="3"/>
  <c r="C199" i="3"/>
  <c r="F199" i="3" s="1"/>
  <c r="F198" i="3"/>
  <c r="F197" i="3"/>
  <c r="F195" i="3"/>
  <c r="F191" i="3"/>
  <c r="F190" i="3"/>
  <c r="F189" i="3"/>
  <c r="F188" i="3"/>
  <c r="F187" i="3"/>
  <c r="F186" i="3"/>
  <c r="F185" i="3"/>
  <c r="F184" i="3"/>
  <c r="F183" i="3"/>
  <c r="F182" i="3"/>
  <c r="F181" i="3"/>
  <c r="F180" i="3"/>
  <c r="F179" i="3"/>
  <c r="F178" i="3"/>
  <c r="F177" i="3"/>
  <c r="F176" i="3"/>
  <c r="F175" i="3"/>
  <c r="F174" i="3"/>
  <c r="F173" i="3"/>
  <c r="F172" i="3"/>
  <c r="F171" i="3"/>
  <c r="F170" i="3"/>
  <c r="F169" i="3"/>
  <c r="F168" i="3"/>
  <c r="F167" i="3"/>
  <c r="F166" i="3"/>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F134" i="3"/>
  <c r="F133" i="3"/>
  <c r="F132" i="3"/>
  <c r="F131" i="3"/>
  <c r="F130" i="3"/>
  <c r="F129" i="3"/>
  <c r="F128" i="3"/>
  <c r="F127" i="3"/>
  <c r="F126" i="3"/>
  <c r="F125" i="3"/>
  <c r="F124" i="3"/>
  <c r="F123" i="3"/>
  <c r="F122" i="3"/>
  <c r="F121" i="3"/>
  <c r="F119" i="3"/>
  <c r="F117" i="3"/>
  <c r="F116" i="3"/>
  <c r="F115" i="3"/>
  <c r="F114" i="3"/>
  <c r="F113" i="3"/>
  <c r="F112" i="3"/>
  <c r="F111" i="3"/>
  <c r="F109" i="3"/>
  <c r="F107" i="3"/>
  <c r="F106" i="3"/>
  <c r="F104" i="3"/>
  <c r="F103" i="3"/>
  <c r="F102" i="3"/>
  <c r="F101" i="3"/>
  <c r="F100" i="3"/>
  <c r="F99" i="3"/>
  <c r="F98" i="3"/>
  <c r="F97" i="3"/>
  <c r="F96" i="3"/>
  <c r="F95" i="3"/>
  <c r="F94" i="3"/>
  <c r="F93" i="3"/>
  <c r="F92" i="3"/>
  <c r="F91" i="3"/>
  <c r="F90" i="3"/>
  <c r="F89" i="3"/>
  <c r="F88" i="3"/>
  <c r="F86" i="3"/>
  <c r="F83" i="3"/>
  <c r="F82" i="3"/>
  <c r="F81" i="3"/>
  <c r="F80" i="3"/>
  <c r="F79" i="3"/>
  <c r="F78" i="3"/>
  <c r="F77" i="3"/>
  <c r="F76" i="3"/>
  <c r="F75" i="3"/>
  <c r="F74" i="3"/>
  <c r="F73" i="3"/>
  <c r="F72" i="3"/>
  <c r="F71" i="3"/>
  <c r="F67" i="3"/>
  <c r="F66" i="3"/>
  <c r="C65" i="3"/>
  <c r="F65" i="3" s="1"/>
  <c r="C64" i="3"/>
  <c r="F64" i="3" s="1"/>
  <c r="C63" i="3"/>
  <c r="F63" i="3" s="1"/>
  <c r="C62" i="3"/>
  <c r="F62" i="3" s="1"/>
  <c r="C61" i="3"/>
  <c r="F61" i="3" s="1"/>
  <c r="C60" i="3"/>
  <c r="F60" i="3" s="1"/>
  <c r="C59" i="3"/>
  <c r="F59" i="3" s="1"/>
  <c r="C58" i="3"/>
  <c r="F58" i="3" s="1"/>
  <c r="C57" i="3"/>
  <c r="F57" i="3" s="1"/>
  <c r="C56" i="3"/>
  <c r="F56" i="3" s="1"/>
  <c r="C55" i="3"/>
  <c r="F55" i="3" s="1"/>
  <c r="F54" i="3"/>
  <c r="F53" i="3"/>
  <c r="F52" i="3"/>
  <c r="C51" i="3"/>
  <c r="F51" i="3" s="1"/>
  <c r="C50" i="3"/>
  <c r="F50" i="3" s="1"/>
  <c r="C49" i="3"/>
  <c r="F49" i="3" s="1"/>
  <c r="C48" i="3"/>
  <c r="F48" i="3" s="1"/>
  <c r="C47" i="3"/>
  <c r="F47" i="3" s="1"/>
  <c r="F46" i="3"/>
  <c r="F45" i="3"/>
  <c r="F44" i="3"/>
  <c r="C43" i="3"/>
  <c r="F43" i="3" s="1"/>
  <c r="C42" i="3"/>
  <c r="F42" i="3" s="1"/>
  <c r="C41" i="3"/>
  <c r="F41" i="3" s="1"/>
  <c r="C40" i="3"/>
  <c r="F40" i="3" s="1"/>
  <c r="C39" i="3"/>
  <c r="F39" i="3" s="1"/>
  <c r="C38" i="3"/>
  <c r="F38" i="3" s="1"/>
  <c r="F36" i="3"/>
  <c r="F35" i="3"/>
  <c r="C34" i="3"/>
  <c r="F34" i="3" s="1"/>
  <c r="C33" i="3"/>
  <c r="F33" i="3" s="1"/>
  <c r="C32" i="3"/>
  <c r="F32" i="3" s="1"/>
  <c r="C31" i="3"/>
  <c r="F31" i="3" s="1"/>
  <c r="C30" i="3"/>
  <c r="F30" i="3" s="1"/>
  <c r="C29" i="3"/>
  <c r="F29" i="3" s="1"/>
  <c r="C28" i="3"/>
  <c r="F28" i="3" s="1"/>
  <c r="C27" i="3"/>
  <c r="F27" i="3" s="1"/>
  <c r="C26" i="3"/>
  <c r="F26" i="3" s="1"/>
  <c r="F25" i="3"/>
  <c r="C24" i="3"/>
  <c r="F24" i="3" s="1"/>
  <c r="C23" i="3"/>
  <c r="F23" i="3" s="1"/>
  <c r="F22" i="3"/>
  <c r="C21" i="3"/>
  <c r="F21" i="3" s="1"/>
  <c r="F20" i="3"/>
  <c r="C19" i="3"/>
  <c r="F19" i="3" s="1"/>
  <c r="F18" i="3"/>
  <c r="C17" i="3"/>
  <c r="F17" i="3" s="1"/>
  <c r="C16" i="3"/>
  <c r="F16" i="3" s="1"/>
  <c r="F15" i="3"/>
  <c r="F14" i="3"/>
  <c r="F13" i="3"/>
  <c r="F12" i="3"/>
  <c r="F11" i="3"/>
  <c r="C10" i="3"/>
  <c r="F10" i="3" s="1"/>
  <c r="F135" i="3" l="1"/>
  <c r="F207" i="3"/>
  <c r="F218" i="3"/>
  <c r="F84" i="3"/>
  <c r="F192" i="3"/>
  <c r="F68" i="3"/>
  <c r="F219" i="3" l="1"/>
  <c r="F220" i="3" s="1"/>
  <c r="F221" i="3" s="1"/>
  <c r="F222" i="3" s="1"/>
  <c r="F223" i="3" s="1"/>
  <c r="F35" i="1" l="1"/>
  <c r="C33" i="1"/>
  <c r="C34" i="1" s="1"/>
  <c r="F34" i="1" s="1"/>
  <c r="C32" i="1"/>
  <c r="F32" i="1" s="1"/>
  <c r="F31" i="1"/>
  <c r="F30" i="1"/>
  <c r="F29" i="1"/>
  <c r="F28" i="1"/>
  <c r="F27" i="1"/>
  <c r="F26" i="1"/>
  <c r="F25" i="1"/>
  <c r="F24" i="1"/>
  <c r="F23" i="1"/>
  <c r="F22" i="1"/>
  <c r="F21" i="1"/>
  <c r="F20" i="1"/>
  <c r="F19" i="1"/>
  <c r="F18" i="1"/>
  <c r="F17" i="1"/>
  <c r="C16" i="1"/>
  <c r="C15" i="1"/>
  <c r="F14" i="1"/>
  <c r="F13" i="1"/>
  <c r="F12" i="1"/>
  <c r="F11" i="1"/>
  <c r="F10" i="1"/>
  <c r="F9" i="1"/>
  <c r="F16" i="1" l="1"/>
  <c r="F15" i="1"/>
  <c r="F33" i="1"/>
  <c r="F36" i="1" l="1"/>
  <c r="F37" i="1" s="1"/>
  <c r="F38" i="1" s="1"/>
  <c r="F39" i="1" s="1"/>
  <c r="F40" i="1" s="1"/>
</calcChain>
</file>

<file path=xl/sharedStrings.xml><?xml version="1.0" encoding="utf-8"?>
<sst xmlns="http://schemas.openxmlformats.org/spreadsheetml/2006/main" count="704" uniqueCount="417">
  <si>
    <t>Sl.No</t>
  </si>
  <si>
    <t>Description of Item</t>
  </si>
  <si>
    <t>QUANTITY</t>
  </si>
  <si>
    <t>UNIT</t>
  </si>
  <si>
    <t>UNIT RATE</t>
  </si>
  <si>
    <t>AMOUNT</t>
  </si>
  <si>
    <t>Earth work in rough excavation, banking excavated earth in layers not
exceeding 20cm in depth, breaking clods, watering, rolling each layer
with ½ tonne roller or wooden or steel rammers, and rolling every 3rd and
top-most layer with power roller of minimum 8 tonnes and dressing up in
embankments for roads, flood banks, marginal banks and guide banks or
filling up ground depressions, lead upto 50 m and lift upto 1.5 m :
2.2.1 All kinds of soil</t>
  </si>
  <si>
    <t>Cu.M.</t>
  </si>
  <si>
    <t>Brick work with common burnt clay F.P.S. (non modular) bricks of class
designation 7.5 in foundation and plinth in:
6.1.2 Cement mortar 1:6 (1 cement : 6 coarse sand)</t>
  </si>
  <si>
    <t>Sq.M.</t>
  </si>
  <si>
    <t xml:space="preserve">400 G polythene sheet
</t>
  </si>
  <si>
    <t>Providing and laying in position cement concrete of specified grade
excluding the cost of centering and shuttering - All work up to plinth
level :
4.1.5 1:3:6 (1 Cement : 3 coarse sand (zone-III) : 6 graded stone
aggregate 20 mm nominal size)</t>
  </si>
  <si>
    <t>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
5.33.1 All works upto plinth level</t>
  </si>
  <si>
    <t>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
5.33.2 All works above plinth level upto floor V level</t>
  </si>
  <si>
    <t>Steel reinforcement for R.C.C. work including straightening, cutting,
bending, placing in position and binding all complete upto plinth level.
5.22.6 Thermo-Mechanically Treated bars of grade Fe-500D or more.</t>
  </si>
  <si>
    <t>Kg</t>
  </si>
  <si>
    <t>Steel reinforcement for R.C.C. work including straightening, cutting,
bending, placing in position and binding all complete above plinth level.
5.22A.6 Thermo-Mechanically Treated bars of grade Fe-500D or more.</t>
  </si>
  <si>
    <t>Centering and shuttering including strutting, propping etc. and removal
of form for :
5.9.1 Foundations, footings, bases of columns, etc. for mass concrete</t>
  </si>
  <si>
    <t>Centering and shuttering including strutting, propping etc. and removal
of form for :
5.9.3 Suspended floors, roofs, landings, balconies and access platform</t>
  </si>
  <si>
    <t>Centering and shuttering including strutting, propping etc. and removal
of form for :
5.9.5 Lintels, beams, plinth beams, girders, bressumers and
cantilevers</t>
  </si>
  <si>
    <t>Centering and shuttering including strutting, propping etc. and removal
of form for :
5.9.6 Columns, Pillars, Piers, Abutments, Posts and Struts</t>
  </si>
  <si>
    <t>Providing and laying autoclaved aerated cement blocks masonry with 150mm/230mm/300 mm thick AAC blocks in super structure above plinth level up to floor V level with RCC band at sill level and lintel level with approved block laying polymer modified adhesive mortar all complete as per direction of Engineer-in-Charge. (The payment of RCC band and reinforcement shall be made for seperately).</t>
  </si>
  <si>
    <t>20 mm cement plaster of mix :
13.6.2 1:6 (1 cement: 6 coarse sand)</t>
  </si>
  <si>
    <t>15 mm cement plaster on the rough side of single or half brick wall of
mix :
13.2.2 1:6 (1 cement: 6 fine sand)</t>
  </si>
  <si>
    <t>6 mm cement plaster of mix :
13.16.1 1:3 (1 cement : 3 fine sand)</t>
  </si>
  <si>
    <t>6MM CEMENT PLASTER
Neat cement punning.</t>
  </si>
  <si>
    <t xml:space="preserve"> Providing &amp; fixing glass panes with putty and glazing clips in steel doors,
windows, clerestory windows, all complete with :
10.30.2 5.5 mm thick glass panes</t>
  </si>
  <si>
    <t>Providing and fixing angle iron frames for doors, windows and ventilators
of mild steel Angle sections of size 35x35x5 mm, joints mitred and
welded by angle iron 35x35x5 mm or 35x 5 mm flat pieces to the existing
T-iron frame or to the wall with dash fastener, including fixing of necessary
butt hinges and screws and applying a priming coat of approved steel
primer, all complete as per the direction of Engineer-In-charge.</t>
  </si>
  <si>
    <t>KG</t>
  </si>
  <si>
    <t xml:space="preserve"> Providing and fixing 1mm thick M.S. sheet door with frame of 40x40x6
mm angle iron and 3 mm M.S. gusset plates at the junctions and corners,
all necessary fittings complete, including applying a priming coat of
approved steel primer.
10.5.2 Using flats 30x6mm for diagonal braces and central cross
piece</t>
  </si>
  <si>
    <t>Float glass panes
5.0 mm thick glass panes (weight not less than
12.5 kg per sqm)</t>
  </si>
  <si>
    <t>Sq.M</t>
  </si>
  <si>
    <t>Structural steel work riveted, bolted or welded in built up sections, trusses
and framed work, including cutting, hoisting, fixing in position and
applying a priming coat of approved steel primer all complete.</t>
  </si>
  <si>
    <t>Providing and fixing M.S. grills of required pattern in frames of windows
etc. with M.S. flats, square or round bars etc. including priming coat
with approved steel primer all complete.
9.48.1 Fixed to steel windows by welding</t>
  </si>
  <si>
    <r>
      <rPr>
        <sz val="12"/>
        <rFont val="Arial"/>
        <family val="2"/>
      </rPr>
      <t xml:space="preserve">Finishing walls with Acrylic Smooth exterior paint of required shade :
</t>
    </r>
    <r>
      <rPr>
        <b/>
        <sz val="12"/>
        <rFont val="Arial"/>
        <family val="2"/>
      </rPr>
      <t>13.46.1) New work (Two or more coat applied @ 1.67 ltr/10 sqm over and including priming coat of exterior primer applied @ 2.20 kg/10 sqm)</t>
    </r>
    <r>
      <rPr>
        <sz val="12"/>
        <rFont val="Arial"/>
        <family val="2"/>
      </rPr>
      <t xml:space="preserve">
</t>
    </r>
  </si>
  <si>
    <r>
      <rPr>
        <sz val="12"/>
        <rFont val="Arial"/>
        <family val="2"/>
      </rPr>
      <t xml:space="preserve">Finishing with Deluxe Multi surface paint system for interiors and exteriors using Primer as per manufacturers specifications :
</t>
    </r>
    <r>
      <rPr>
        <b/>
        <sz val="12"/>
        <rFont val="Arial"/>
        <family val="2"/>
      </rPr>
      <t>13.48.1) Two or more coats applied on walls @ 1.25 ltr/10 sqm over and including one coat of Special primer applied @ 0.75 ltr /10 sqm</t>
    </r>
  </si>
  <si>
    <t>Providing and applying white cement based putty of average thickness 1 mm, of approved brand and manufacturer, over the plastered wall surface to prepare the surface even and smooth complete.</t>
  </si>
  <si>
    <t>Finishing with Epoxy paint (two or more coats) at all locations prepared and applied as per manufacturer’s specifications including appropriate priming coat, preparation of surface, etc. complete.
On steel work</t>
  </si>
  <si>
    <t>SQM</t>
  </si>
  <si>
    <t>GST-18%</t>
  </si>
  <si>
    <t>Total with GST</t>
  </si>
  <si>
    <t>BOCW 1%</t>
  </si>
  <si>
    <t>Grand total</t>
  </si>
  <si>
    <t xml:space="preserve">Total </t>
  </si>
  <si>
    <t>APPROVED Make</t>
  </si>
  <si>
    <t>Sl.No.</t>
  </si>
  <si>
    <t>Material</t>
  </si>
  <si>
    <t>Makes</t>
  </si>
  <si>
    <t>A</t>
  </si>
  <si>
    <t>Civil Works</t>
  </si>
  <si>
    <t>Cement -PPC</t>
  </si>
  <si>
    <t>Lafarge/ACC/Ultra Tech/Ambuja</t>
  </si>
  <si>
    <t>Reinforcement Bars-Fe 500</t>
  </si>
  <si>
    <t>Tata/Sail/JSW</t>
  </si>
  <si>
    <t>B</t>
  </si>
  <si>
    <t>LGSFS Works</t>
  </si>
  <si>
    <t xml:space="preserve">LGFS </t>
  </si>
  <si>
    <t>Tata/Jindal</t>
  </si>
  <si>
    <t>Roofing Sheets</t>
  </si>
  <si>
    <t>Tata/Jindal/Bhusan</t>
  </si>
  <si>
    <t>C</t>
  </si>
  <si>
    <t>Flooring Works</t>
  </si>
  <si>
    <t>Vitrefied Tiles</t>
  </si>
  <si>
    <t>Somany/Kajaria/Johnson/Orient-bell</t>
  </si>
  <si>
    <t>D</t>
  </si>
  <si>
    <t>Aluminium Wooden and Steel Works</t>
  </si>
  <si>
    <t>Aluminium frame for windows</t>
  </si>
  <si>
    <t>Hindalco/Jindal</t>
  </si>
  <si>
    <t>Float Glass</t>
  </si>
  <si>
    <t>Saint Gobain/Modi Guard</t>
  </si>
  <si>
    <t>Ply board</t>
  </si>
  <si>
    <t>Greenply/Century</t>
  </si>
  <si>
    <t>Laminates</t>
  </si>
  <si>
    <t>E</t>
  </si>
  <si>
    <t>Finishing Works</t>
  </si>
  <si>
    <t>Plaster of Paris</t>
  </si>
  <si>
    <t>Birla/JK</t>
  </si>
  <si>
    <t>Wall Putty</t>
  </si>
  <si>
    <t>Birla</t>
  </si>
  <si>
    <t>Paints</t>
  </si>
  <si>
    <t>F</t>
  </si>
  <si>
    <t>False Ceiling Works</t>
  </si>
  <si>
    <t>Gypsum Board</t>
  </si>
  <si>
    <t>Armstrong/Saint Gobain</t>
  </si>
  <si>
    <t xml:space="preserve">Frame </t>
  </si>
  <si>
    <t>G</t>
  </si>
  <si>
    <t>Miscellaneous Works</t>
  </si>
  <si>
    <t>Water proofing</t>
  </si>
  <si>
    <t>Dr Fixit/Masterseal</t>
  </si>
  <si>
    <t>Nerolac/Berger/Dulux/Asian</t>
  </si>
  <si>
    <t xml:space="preserve">A </t>
  </si>
  <si>
    <t xml:space="preserve">Civil &amp; Interior </t>
  </si>
  <si>
    <t>Demolishing brick work manually/ by mechanical means including stacking of serviceable material and disposal of unserviceable material within 50 metres lead as per direction of Engineer-in-charge.
In cement mortar</t>
  </si>
  <si>
    <t>CUM</t>
  </si>
  <si>
    <t>Dismantling doors, windows and clerestory windows (steel or wood) shutter including chowkhats, architrave, holdfasts etc. complete and stacking within 50 metres lead :
Of area beyond 3 sq. metres</t>
  </si>
  <si>
    <t>each</t>
  </si>
  <si>
    <t>Taking out doors, windows and clerestory window shutters (steel or wood) including stacking within 50 metres lead :
Of area beyond 3 sq. metres</t>
  </si>
  <si>
    <t>Earth work in rough excavation, banking excavated earth in layers not exceeding 20cm in depth, breaking clods, watering, rolling each layer with ½ tonne roller or wooden or steel rammers, and rolling every 3rd and top-most layer with power roller of minimum 8 tonnes and dressing up in embankments for roads, flood banks, marginal banks and guide banks or filling up ground depressions, lead upto 50 m and lift upto 1.5 m :
All kinds of soil</t>
  </si>
  <si>
    <t>Supplying and filling in plinth with sand under floors, including watering, ramming, consolidating and dressing complete.</t>
  </si>
  <si>
    <t>Brick work with common burnt clay F.P.S. (non modular) bricks of class designation 7.5 in foundation and plinth in: 
Cement mortar 1:6 (1 cement : 6 coarse sand)</t>
  </si>
  <si>
    <t>Brick work with common burnt clay F.P.S. (non modular) bricks of class designation 7.5 in superstructure above plinth level up to floor V level in all shapes and sizes in :
Cement mortar 1:6 (1 cement : 6 coarse sand)</t>
  </si>
  <si>
    <t>Brick work with common burnt clay F.P.S. (non modular) bricks of class designation 7.5 in superstructure above plinth level up to floor V level in all shapes and sizes in :
Cement mortar 1:4 (1 cement : 4 coarse sand)</t>
  </si>
  <si>
    <t>Providing and laying in position machine batched and machine mixed design mix M-25 grade cement concrete for reinforced cement concrete work, using cement content as per approved design mix, including pumping of concrete to site of laying but excluding the cost of centering, shuttering, finishing and reinforcement, including admixtures in recommended proportions as per IS: 9103 to accelerate, retard setting of concrete, improve workability without impairing strength and durability as per direction of Engineer-in-charge.
(Note :- Cement content considered in this item is @ 330 kg/cum. Excess/ less cement used as per design mix is payable/recoverable separately).
All works upto plinth level</t>
  </si>
  <si>
    <t>Steel reinforcement for R.C.C. work including straightening, cutting, bending, placing in position and binding all complete upto plinth level.
5.22.6 Thermo-Mechanically Treated bars of grade Fe-500D or more.</t>
  </si>
  <si>
    <t>Centering and shuttering including strutting, propping etc. and removal of form for :
Foundations, footings, bases of columns, etc. for mass concrete</t>
  </si>
  <si>
    <t>Providing and fixing up to floor five level precast cement concrete solid block, including hoisting and setting in position with cement mortar 1:3 (1 cement : 3 coarse sand), cost of required centering, shuttering complete :
1:1½:3 (1 Cement: 1½ coarse sand(zone-III) : 3 graded stone aggregate 20 mm nominal size).</t>
  </si>
  <si>
    <t>Cu.M</t>
  </si>
  <si>
    <t>Providing and laying half block masonry with factory made Precast concrete solid blocks of 100 mm thickness of grade M10 made of C&amp;D waste from approved manufacturer in superstructure above plinth level up to floor V level:
Cement mortar 1:4 (1 cement : 4 coarse sand)</t>
  </si>
  <si>
    <t>Sq.m</t>
  </si>
  <si>
    <t>CEMENT PLASTER (IN FINE SAND)
15 mm cement plaster on the rough side of single or half brick wall of mix :
1:6 (1 cement: 6 fine sand)</t>
  </si>
  <si>
    <r>
      <t>Finishing walls with Acrylic Smooth exterior paint of required shade :
13.46.1) New work (Two or more coat applied @ 1.67 ltr/10 sqm over and including priming coat of exterior primer applied @ 2.20 kg/10 sqm)</t>
    </r>
    <r>
      <rPr>
        <sz val="12"/>
        <rFont val="Arial"/>
        <family val="2"/>
      </rPr>
      <t xml:space="preserve">
</t>
    </r>
  </si>
  <si>
    <t>Finishing with Deluxe Multi surface paint system for interiors and exteriors using Primer as per manufacturers specifications :
Two or more coats applied on walls @ 1.25 ltr/10 sqm over and including one coat of Special primer applied @ 0.75 ltr /10 sqm</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</si>
  <si>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 1:6 (1 cement: 6 fine sand)
Size of Tile 600x600 mm</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</si>
  <si>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</si>
  <si>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</si>
  <si>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sqm</t>
  </si>
  <si>
    <t>Providing and laying flamed finish Granite stone flooring in required design and patterns, in linear as well as curvilinear portions of the building all complete as per the architectural drawings with 18 mm thick stone slab over 20 mm (average) thick base of cement mortar 1:4 (1 cement : 4 coarse sand) laid and jointed with cement slurry and pointing with white cement slurry admixed with pigment of matching shade including rubbing, curing and polishing etc. all complete as specified and as directed by the Engineer-in-Charge :
Flamed finish granite stone slab Jet Black, Cherry Red, Elite Brown, Cat Eye or equivalent.</t>
  </si>
  <si>
    <r>
      <t xml:space="preserve">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
</t>
    </r>
    <r>
      <rPr>
        <sz val="9"/>
        <rFont val="Arial"/>
        <family val="2"/>
      </rPr>
      <t>12.5 mm thick tapered edge gypsum plain board conforming to IS: 2095- (Part I) : 2011 (Board with BIS certification marks)</t>
    </r>
    <r>
      <rPr>
        <sz val="8"/>
        <rFont val="Arial"/>
        <family val="2"/>
      </rPr>
      <t xml:space="preserve">
</t>
    </r>
  </si>
  <si>
    <t>Providing and Fixing 15 mm thick densified tegular edged eco friendly light weight calcium silicate false ceiling tiles of approved texture of size 595 x 595 mm in true horizontal level, suspended on inter locking metal grid of hot dipped galvanised steel sections (galvanising @ 120 grams per sqm including both side) consisting of main ‘T’ runner suitably spaced at joints to get required length and of size 24x38 mm made from 0.33 mm thick (minimum) sheet, spaced 1200 mm centre to centre, and cross “T” of size 24x28 mm made out of 0.33 mm (Minimum) sheet, 1200 mm long spaced between main’T’ at 600 mm centre to centre to form a grid of 1200x600 mm and secondary cross ‘T’ of length 600 mm and size 24 x28 mm made of 0.33 mm thick (Minimum) sheet to be inter locked at middle of the 1200x 600 mm panel to from grid of size 600x600 mm, resting on periphery walls /partitions on a Perimeter wall angle pre-coated steel of size(24x24X3000 mm made of 0.40 mm thick (minimum) sheet with the help of rawl plugs at 450 mm centre to centre with 25mm long dry wall screws @ 230 mm interval and laying 15 mm thick densified edges calicum silicate ceiling tiles of approved texture in the grid, including, cutting/ making opening for services like diffusers, grills, light fittings, fixtures, smoke detectors etc., wherever required. Main ‘T’ runners to be suspended from ceiling using G.I. slotted cleats of size 25x35x1.6 mm fixed to ceiling with 12.5 mm dia and 50 mm long dash fasteners, 4 mm G.I. adjustable rods with galvanised steel level clips of size 85 x 30 x 0.8 mm, spaced at 1200 mm centre to centre along main ‘T’, bottom exposed with 24 mm of all Tsections shall be pre-painted with polyster baked paint, for all heights, as per specifications, drawings and as directed by Engineer-in-Charge.</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</si>
  <si>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
35 mm thick including ISI marked Stainless Steel butt hinges with necessary screws</t>
  </si>
  <si>
    <t>Finishing with Deluxe Multi surface paint system for interiors and exteriors using Primer as per manufacturers specifications :
Painting wood work with Deluxe Multi Surface Paint of required shade. Two or more coat applied @ 0.90 ltr/10 sqm over an under coat of primer applied @0.75 ltr/10 sqm of approved brand and manufacture.</t>
  </si>
  <si>
    <t>Three track three panels sliding door made of (big series) frame 116 x 45 mm &amp; sash 46 x 82 mm both having wall thickness of 2.3 ± 0.2 mm and single glazing bead/ double glazing bead of appropriate dimension. (Area of door above
5.00 sqm)</t>
  </si>
  <si>
    <t>Providing and fixing steel roller for uPVC sliding door with necessary
screws etc. complete.</t>
  </si>
  <si>
    <t>Each</t>
  </si>
  <si>
    <t>Supplying profiles of required section made of Aluminium Alloy Extrusions conforming to IS: 732-1983 and IS: 1285- 1975; Annodized
(with required film thickness and specified colour / natural) matt finished conforming to IS: 1868-1983 for fabrication of composit door, sliding &amp;
casement windows, partitions, formed of basic sections of any ISI embossed / certified make and brand as per direction of Engineer - In- Charge. (Payment will be made on finished length of the work).
(A) In 10-12 Micron thickness Annodizing film
II) Coloured</t>
  </si>
  <si>
    <t>i) Top, bottom and side member.</t>
  </si>
  <si>
    <t>Metre</t>
  </si>
  <si>
    <t>ii) Louvered Section.</t>
  </si>
  <si>
    <t>iii) Cleat angle ( Non-annodized).</t>
  </si>
  <si>
    <t>Labour charge for fabrication and installation of composite door,window, partitions made from annodized extruded alloy aluminium sections for the following units:-
(A) Glazed aluminium sliding windows made of extruded and annodized alloy aluminium sectios, fabrications, including cutting to proper shape
and size, drilling and aligning of window shutter frame fitted with in built locking arrangements, sliding rollers and other necessary fittings, fixture,
adhesives and joineries along with extruded neoprine or EPDM gasketing in between window frame and masonry work (walls, column,
beam.lintels etc.) as well as between glass and shutter frame for fixing glass and Polysulphide sealant and in between shutter and window frame
where necessary including cutting to requisite size and fixing glass as per drawing, specification and direction of EIC. The rate includes the hire charge of all tools and plants, including all incidental charges, adhesive, joineries such as screw, cleat angle etc. but excluding the cost of extruded aluminium sections, glass, neoprene /
EPDM gasket, locking arrangement and rollers.
v ) Louvered window.</t>
  </si>
  <si>
    <t>Providing and fixing double glazed hermetically sealed glazing in aluminium windows, ventilators and partition etc. with 6 mm thick clear float glass both side, having 12 mm air gap, including providing EPDM gasket, perforated aluminium spacers, desiccants, sealant (Both primary and secondary sealant) etc. as per specifications, drawings and direction of Engineer-in-charge complete.</t>
  </si>
  <si>
    <t>Providing and fixing stainless steel ( Grade 304) railing made of Hollow tubes, channels, plates etc., including welding, grinding, buffing, polishing
and making curvature (wherever required) and fitting the same with necessary stainless steel nuts and bolts complete, i/c fixing the railing with necessary accessories &amp; stainless steel dash fasteners ,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fasteners etc.).</t>
  </si>
  <si>
    <t>Providing and fixing M.S. grills of required pattern in frames of windows etc. with M.S. flats, square or round bars etc. including priming coat with approved steel primer all complete.
Fixed to steel windows by welding</t>
  </si>
  <si>
    <t>Structural steel work riveted, bolted or welded in built up sections, trusses and framed work, including cutting, hoisting, fixing in position and
applying a priming coat of approved steel primer all complete.</t>
  </si>
  <si>
    <t>Providing and fixing specified wood frame work consisting of battens 50x25mm fixed with rawl plug and drilling necessary holes for rawl plug etc. including priming coat complete.
Kiln seasoned and chemically treated hollock wood</t>
  </si>
  <si>
    <t>Supplying, fitting and fixing boiling water proof ply conforming to IS: 710-1977 bonded with phenol formaldehyde synthetic resin conforming to IS: 848-1974 of approved make and brand fitted and fixed as per design as per approval and direction of Engineer-in-Charge. [excluding the cost of supporting frame work and teak wood batten/Lipping] In Ground Floor (vi) 19mm</t>
  </si>
  <si>
    <t xml:space="preserve">Providing and fixing 12 mm thick panelling or panelling and glazing in panelled or panelled and glazed shutters for doors, windows and
clerestory windows (area of opening for panel inserts excluding portion inside grooves or rebates to be measured). Panelling for panelled or panelled and glazed shutters 25 mm to 40 mm thick.
Fire retardant plywood conforming to IS: 5509
</t>
  </si>
  <si>
    <t>Providing &amp; Fixing decorative high pressure laminated sheet of plain /wood grain in gloss / matt/ suede finish with high density protective surface layer and reverse side of adhesive bonding quality conforming to IS : 2046 Type S, including cost of adhesive of approved quality. 1.0 mm thick</t>
  </si>
  <si>
    <t>Providing and laying machine cut, mirror polished, Italian Marble stone flooring laid in required pattern in linear portion of the building all complete as per architectural drawings, with 18 mm thick stone slab laid over 20 mm (average) thick base of cement mortar 1:4 (1 cement : 4 coarse sand) laid and jointed with white cement slurry @ 4.4 kg/sqm including pointing with white cement slurry admixed with pigment to match the marble shade including rubbing, curing and polishing etc. all complete
as specified and as directed by the Engineer-in-Charge. 18 mm thick Italian Marble stone slab, Perlato, Rosso verona, Fire Red or Dark Emperadore etc.</t>
  </si>
  <si>
    <t>Providing and fixing 12 mm thick frameless toughened glass door shutter of approved brand and manufacture, including providing and fixing top &amp; bottom pivot &amp; double action hydraulic floor spring type fixing arrangement and making necessary holes etc. for fixing required door fittings, all complete as per direction of Engineer-incharge
(Door handle, lock and stopper etc.to be paid separately).</t>
  </si>
  <si>
    <t xml:space="preserve">Supplying, Fitting &amp; fixing different factory made Metal Craft Sheet (excluding cost of metal crafting) incluing cost of powder coating (for M.S, Aluminium
plate) &amp; finished metal sheet with all fitting accessories complete in all respect as per diection of Engineer-in-Charge.
Stainless Steel Plate i) 2.0mm thick
</t>
  </si>
  <si>
    <t>Supplying, fitting &amp; fixing and installation of  Acrylic polymer &amp; Alumina Trihydrate (ATH) 12 mm thick Corian all complete with fabrication, any shade will be approved by the architect or designer .</t>
  </si>
  <si>
    <t>Supplying, fitting &amp; fixing of 1.2mm thick designer wallpaper fixed with glue on prepared surface finished with two coats of wood primer surface prepare with liquid putty.</t>
  </si>
  <si>
    <t>Supplying, Fitting and Fixing of Roman Blinds as specified in the drawings in accordance with the Architects Instructions and as specified design of Architect / EIC.</t>
  </si>
  <si>
    <t xml:space="preserve">Supplying, fitting &amp; fixing of Mirror as per drawing fixed with studs and other necssary fittings all complete as per direction of the Engineer in Charge.  Dressing Unit
</t>
  </si>
  <si>
    <t xml:space="preserve">Supplying, fitting &amp; fixing of stainless steel studs for fixing of mirror.
</t>
  </si>
  <si>
    <t>Nos.</t>
  </si>
  <si>
    <t>Supply and installation of Mellow 3 Seater Fabric Sofa of standard make and specification as per choice of the architect or E.I.C.</t>
  </si>
  <si>
    <t>Supply and installation of Mellow 2 Seater Fabric Sofa of standard make and specification as per choice of the architect or E.I.C.</t>
  </si>
  <si>
    <t>Supply and installation of Accord Coffee Table (White Hi Gloss) of standard make and specification as per choice of the architect or E.I.C.</t>
  </si>
  <si>
    <t>Supply and installation of Discoid Corner Table of standard make and specification as per choice of the architect or E.I.C.</t>
  </si>
  <si>
    <t>Supply and installation of Greet Chair (Teakwood) of standard make and specification as per choice of the architect or E.I.C.</t>
  </si>
  <si>
    <t>Supply and installation of 4 Seater Dining Table of standard make and specification as per choice of the architect or E.I.C.</t>
  </si>
  <si>
    <t>Supplying and laying of Pebbles in 2 layers having an average size of 10mm-30mm  as per architect's choice.</t>
  </si>
  <si>
    <t>Kg.</t>
  </si>
  <si>
    <t>3 Seater Garden Outdoor Cast Iron Metal Bench</t>
  </si>
  <si>
    <t>Nos</t>
  </si>
  <si>
    <t>Total of civil &amp; Interior (A)</t>
  </si>
  <si>
    <t>FIRE PROTECTION &amp; DETECTION SYSTEM</t>
  </si>
  <si>
    <t>Supply, erection, fabrication, testing of MS black steel pipe for Yard Hydrant Valve including painting the pipe with two coats of approved red oxide primer and two coats of approved red enamel paint and welded joints complete</t>
  </si>
  <si>
    <t>a</t>
  </si>
  <si>
    <t xml:space="preserve">100 mm NB </t>
  </si>
  <si>
    <t>Mtr</t>
  </si>
  <si>
    <t>b</t>
  </si>
  <si>
    <t>80 mm NB</t>
  </si>
  <si>
    <t>Supply, installation, testing &amp; commissioning of CI Gate Valve as pe IS:14846 (PN 16) with matching flanges complete with nuts &amp; bolts.
Size 80 mm NB</t>
  </si>
  <si>
    <t xml:space="preserve">Supply &amp; installation of SS oblique type single headed Hydrant valve with 80 mm inlet and 63 mm outlet SS instantaneous male coupling with rubber cap and chain conforming to IS : 5290 including matching flanges, gasket, nuts and bolts complete. </t>
  </si>
  <si>
    <t xml:space="preserve">Supply &amp; installation of SS branch pipe with 20 mm nozzle conforming to IS : 903 complete  </t>
  </si>
  <si>
    <t xml:space="preserve">Supply &amp; installation of 63 mm dia rubberized reinforced rubber line hose pipe in 15 m length conforming to IS : 636 Type A ISI marked with SS male and female instantaneous coupling conforming to IS 903 wounded with 18 SWG copper wire complete.  </t>
  </si>
  <si>
    <t xml:space="preserve">Supply &amp; installation of MS Hose Box of fabricated from 16 SWG CRCA sheet double door with lockable arrangements to accommodate 2 RRL hose of 15 m length and one branch pipe painted white inside and red outside with one key. (750X600X250 mm).  </t>
  </si>
  <si>
    <t xml:space="preserve">Supply, erection, testing &amp; commissioning of 4 LOOP FIRE ALARM PANEL </t>
  </si>
  <si>
    <t>Supply, erection, testing &amp; commissioning of analogue Mannual Call point</t>
  </si>
  <si>
    <t>Supply, erection, testing &amp; commissioning of Hooter/ strobe ( Make Agni )</t>
  </si>
  <si>
    <t>Providing &amp; fixing  FRLS ARMOURED CABLING complete with lugs, laying and termination of both ends.
2C x 1.5 mm2 Armoured ( loop cable)</t>
  </si>
  <si>
    <t>Providing &amp; fixing  FRLS ARMOURED CABLING complete with lugs, laying and termination of both ends.
2C x 1.5 mm2 Armoured ( power cable)</t>
  </si>
  <si>
    <t>Supply and installation in position the "FIRE EXIT" Sign with luminicent colour having size 300 x 100 mm</t>
  </si>
  <si>
    <t>Total of Fire - Fighting (B)</t>
  </si>
  <si>
    <t>PHE</t>
  </si>
  <si>
    <t>Providing and fixing unplasticised PVC connection pipe with PTMT Nuts,collar and bush of approved quality and colour. 15mm nominal bore with 45 cm length.</t>
  </si>
  <si>
    <t>Providing and fixing Stainless Steel A ISI 304 (18/8) kitchen sink as per IS 13983 with C.I.  brackets and  stainless steel  plug  40 mm including painting  of  fittings  and  brackets,  cutting  and  making  good  the  walls wherever required :</t>
  </si>
  <si>
    <t>(i)</t>
  </si>
  <si>
    <t>Kitchen sink with drain board Size 510x1040 mm bowl depth 250 mm</t>
  </si>
  <si>
    <t>(ii)</t>
  </si>
  <si>
    <t>Kitchen sink without drain board 610x510 mm bowl depth 200 mm.</t>
  </si>
  <si>
    <t>Providing  and  fixing  white  vitreous  china  pedestal  type  water  closet (European  type  W.C. pan)  with  seat  and  lid,  10  litre  low  level  white P.V.C. flushing cistern  with manually  controlled  device  (handle  lever), conforming to IS : 7231, with all fittings and fixtures complete including cutting and making good the walls and floors wherever required :W.C. pan with ISI marked white solid plastic seat and lid</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</si>
  <si>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</si>
  <si>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 xml:space="preserve">Providing and fixing wash basin with C.I. brackets, 15 mm PTMT pillar cock, 32 mm PTMT waste coupling of standard pattern, including painting of fittings and brackets, cutting and making good the walls wherever required. White Vitreous China Flat back wash basin size 550x400 mm with single 15 mm PTMT pillar cock. </t>
  </si>
  <si>
    <t>Providing and fixing P.V.C. waste pipe for sink or wash basin including P.V.C. waste fittings complete.Flexible pipe 32 mm dia</t>
  </si>
  <si>
    <t>Providing and fixing PTMT liquid soap container 109 mm wide, 125 mm high and 112 mm distance from wall of standard shape with bracket of the same materials with snap fittings of approved quality and colour, weighing not less than 105 gms.</t>
  </si>
  <si>
    <t>Providing and fixing PTMT towel rail complete with brackets fixed to wooden cleats with CP brass screws with concealed fittings arrangement of approved quality and colour.600 mm long towel rail with total length of 645 mm, width78 mm and effective height of 88 mm, weighing not less than 190 gms.</t>
  </si>
  <si>
    <t>Providing and fixing CP Brass Single lever telephonic wall mixer of quality &amp; make as approved by Engineer in charge. (a) 15 mm nominal dia</t>
  </si>
  <si>
    <t>Providing and fixing brass stop cock of approved quality :20 mm nominal bore</t>
  </si>
  <si>
    <t>Providing and fixing uplasticised PVC connection pipe with brass unions :45 cm length 15 mm nominal bore</t>
  </si>
  <si>
    <t>Providing and fixing C.P. brass shower rose with 15 or 20 mm inlet :150 mm diameter</t>
  </si>
  <si>
    <t>Providing and fixing C.P. brass angle valve for basin mixer and geyser points of approved quality conforming to IS:8931 15mm nominal bore</t>
  </si>
  <si>
    <t>Providing and fixing C.P. brass bib cock of approved quality conforming to IS:8931 : 15 mm nominal bore</t>
  </si>
  <si>
    <t>Providing and fixing C.P. brass long body bib cock of approved quality conforming to IS standards and weighing not less than 690 gms.15 mm nominal bore</t>
  </si>
  <si>
    <t>Providing and fixing PTMT soap Dish Holder having length of 138mm,breadth 102mm, height of 75mm with concealed fitting arrangements,weighing not less than 106 gms.</t>
  </si>
  <si>
    <t>Providing and fixing PTMT grating of approved quality and colour.Circular type125 mm nominal dia with 25 mm waste hole</t>
  </si>
  <si>
    <t>Providing  and  fixing  Chlorinated  Polyvinyl  Chloride  (CPVC)  pipes,having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 etc.</t>
  </si>
  <si>
    <t>20 mm nominal outer dia .Pipes.</t>
  </si>
  <si>
    <t>metre</t>
  </si>
  <si>
    <t>25 mm nominal outer dia .Pipes.</t>
  </si>
  <si>
    <t>Providing and fixing Chlorinated Polyvinyl Chloride (CPVC) pipes,having thermal stability for hot &amp; cold water supply including all CPVC plain &amp; brass threaded fittings This includes jointing of pipes &amp; fittings with one step CPVC solvent cement, trenching, refilling &amp; testing of joints complete as per direction of Engineer in Charge.</t>
  </si>
  <si>
    <t>For External work  CPVC Pipes( FOR WASTE PIPE ) 32 mm nominal outer dia Pipes</t>
  </si>
  <si>
    <t>For External work CPVC Pipes( FOR WATER SUPPLY )</t>
  </si>
  <si>
    <t>20 mm nominal outer dia Pipes</t>
  </si>
  <si>
    <t>25 mm nominal outer dia Pipes</t>
  </si>
  <si>
    <t>c</t>
  </si>
  <si>
    <t>32 mm nominal outer dia Pipes</t>
  </si>
  <si>
    <t>d</t>
  </si>
  <si>
    <t>40 mm nominal outer dia Pipes</t>
  </si>
  <si>
    <t>e</t>
  </si>
  <si>
    <t>50 mm nominal outer dia Pipes</t>
  </si>
  <si>
    <t>Providing and fixing mirror of superior glass (of approved quality) and of required shape and size with plastic moulded frame of approved make and shade with 6 mm thick hard board backing :Rectangular shape 453x357mm</t>
  </si>
  <si>
    <t xml:space="preserve">each </t>
  </si>
  <si>
    <t>Providing and fixing toilet paper holder :C.P. brass</t>
  </si>
  <si>
    <t>Providing and fixing wash basin with C.I. brackets, 15 mm dia CP Brass single hole basin mixer of approved quality and make, including painting of fittings and brackets, cutting and making good the walls wherever required:-</t>
  </si>
  <si>
    <t>(a)</t>
  </si>
  <si>
    <t xml:space="preserve"> White Vitreous China Wash basin size 550x400 mm with a15 mm CP Brass single hole basin mixer</t>
  </si>
  <si>
    <t>Providing and fixing gun metal gate valve with C.I. wheel of approved quality (screwed end) :</t>
  </si>
  <si>
    <t>25 mm nominal bore</t>
  </si>
  <si>
    <t>20 mm nominal bore</t>
  </si>
  <si>
    <t>(iii)</t>
  </si>
  <si>
    <t>32 mm nominal bore</t>
  </si>
  <si>
    <t>(iv)</t>
  </si>
  <si>
    <t>40 mm nominal bore</t>
  </si>
  <si>
    <t>(v)</t>
  </si>
  <si>
    <t>50 mm nominal bore</t>
  </si>
  <si>
    <t>Providing and fixing CP Brass 32mm size Bottle Trap of approved quality &amp; make and as per the direction of Engineer in-charge.</t>
  </si>
  <si>
    <r>
      <t xml:space="preserve">Supplying, fitting &amp; fixing of 15mm dia. C.P. on </t>
    </r>
    <r>
      <rPr>
        <b/>
        <sz val="10"/>
        <rFont val="Arial"/>
        <family val="2"/>
      </rPr>
      <t>Two in one bib cock</t>
    </r>
    <r>
      <rPr>
        <sz val="10"/>
        <rFont val="Arial"/>
        <family val="2"/>
      </rPr>
      <t xml:space="preserve"> with wall flange of approved make complete in all respects.
</t>
    </r>
    <r>
      <rPr>
        <b/>
        <sz val="10"/>
        <rFont val="Arial"/>
        <family val="2"/>
      </rPr>
      <t xml:space="preserve">Make - Jaquar, Model - Continental, Cat. No. - 041KN               </t>
    </r>
  </si>
  <si>
    <r>
      <t xml:space="preserve">Supplying, fitting &amp; fixing of Plastic body </t>
    </r>
    <r>
      <rPr>
        <b/>
        <sz val="10"/>
        <rFont val="Arial"/>
        <family val="2"/>
      </rPr>
      <t>Health Faucet</t>
    </r>
    <r>
      <rPr>
        <sz val="10"/>
        <rFont val="Arial"/>
        <family val="2"/>
      </rPr>
      <t xml:space="preserve"> with 1m flexible tube, C.P. brass screws etc. complete in all respects.
</t>
    </r>
    <r>
      <rPr>
        <b/>
        <sz val="10"/>
        <rFont val="Arial"/>
        <family val="2"/>
      </rPr>
      <t>Make - Jaquar, Model - Allied, Cat. No. - ALD-CHR-585</t>
    </r>
  </si>
  <si>
    <r>
      <t xml:space="preserve">Supplying, fitting &amp; fixing of C.P. on brass  </t>
    </r>
    <r>
      <rPr>
        <b/>
        <sz val="10"/>
        <rFont val="Arial"/>
        <family val="2"/>
      </rPr>
      <t xml:space="preserve">Shower arm </t>
    </r>
    <r>
      <rPr>
        <sz val="10"/>
        <rFont val="Arial"/>
        <family val="2"/>
      </rPr>
      <t xml:space="preserve">with rubit cleanin system of approved make complete in all respects. 
</t>
    </r>
    <r>
      <rPr>
        <b/>
        <sz val="10"/>
        <rFont val="Arial"/>
        <family val="2"/>
      </rPr>
      <t xml:space="preserve">a) Make - Jaquar, Model - Accessories, Cat. No. - SHA-479L450 (Shower arm)
</t>
    </r>
  </si>
  <si>
    <r>
      <t xml:space="preserve">Providing  and  fixing  in position </t>
    </r>
    <r>
      <rPr>
        <b/>
        <sz val="10"/>
        <rFont val="Arial"/>
        <family val="2"/>
      </rPr>
      <t xml:space="preserve">PVC full bore 'P' trap </t>
    </r>
    <r>
      <rPr>
        <sz val="10"/>
        <rFont val="Arial"/>
        <family val="2"/>
      </rPr>
      <t xml:space="preserve"> of the following sizes including providing necessary galvanized steel support and as per Specification. Making proper connection with  dripseal or mega seal joints, cutting chase / hole in floors / slabs and bringing the same in proper condition and  shape after placing  the trap in right position complete as required. All traps shall have minimum 50 mm deep water seal."P"  Trap with 110 mm inlet and 110 mm outlet.(Make - Ashirvad)</t>
    </r>
  </si>
  <si>
    <r>
      <t>Providing, jointing and fixing u</t>
    </r>
    <r>
      <rPr>
        <b/>
        <sz val="10"/>
        <rFont val="Arial"/>
        <family val="2"/>
      </rPr>
      <t>PVC</t>
    </r>
    <r>
      <rPr>
        <sz val="10"/>
        <rFont val="Arial"/>
        <family val="2"/>
      </rPr>
      <t xml:space="preserve"> </t>
    </r>
    <r>
      <rPr>
        <b/>
        <sz val="10"/>
        <rFont val="Arial"/>
        <family val="2"/>
      </rPr>
      <t>Soil,</t>
    </r>
    <r>
      <rPr>
        <sz val="10"/>
        <rFont val="Arial"/>
        <family val="2"/>
      </rPr>
      <t xml:space="preserve"> </t>
    </r>
    <r>
      <rPr>
        <b/>
        <sz val="10"/>
        <rFont val="Arial"/>
        <family val="2"/>
      </rPr>
      <t>Waste, Rain water &amp; Vent system</t>
    </r>
    <r>
      <rPr>
        <sz val="10"/>
        <rFont val="Arial"/>
        <family val="2"/>
      </rPr>
      <t xml:space="preserve"> conforming to IS : 13592 - Type B comprising UPVC pipes and UPVC fittings (moulded as well as fabricated) like bends, tees, Y-tees, crosses, boss connections, access pieces, saddle pieces, cleanouts, adaptors for connections to other materials, plugs, reducers, cowls, offsets and other specials. Jointing shall be done with pushfit rubber ring jointing technique in general. Solvent cement joints may be provided for fittings and specials which are not manufactured with pushfit rubber joints. Pipes may be laid/ fixed in pipe ducts, sunken floors, under slung from ceiling. The pipes laid in sunken floor shall be encased with 75 mm thick cement concrete (1:2:4) all around. Pipes fixed on MS structural supports shall be fixed with U-clamps made from 10 mm dia MS bar complete with neccessary threading nuts and washers (MS Structural Work to be included in the rate). The installation shall be complete in all respects including cutting chases / holes in walls, slabs and making good the same as per specifications .(Make - Supreme)110 mm (4") dia pipe</t>
    </r>
  </si>
  <si>
    <t>RM</t>
  </si>
  <si>
    <r>
      <t xml:space="preserve">Supplying, fitting and jointing of PVC approved make </t>
    </r>
    <r>
      <rPr>
        <b/>
        <sz val="10"/>
        <rFont val="Arial"/>
        <family val="2"/>
      </rPr>
      <t>vent cowl</t>
    </r>
    <r>
      <rPr>
        <sz val="10"/>
        <rFont val="Arial"/>
        <family val="2"/>
      </rPr>
      <t xml:space="preserve"> of approved make complete in all respect.</t>
    </r>
    <r>
      <rPr>
        <b/>
        <sz val="10"/>
        <rFont val="Arial"/>
        <family val="2"/>
      </rPr>
      <t xml:space="preserve"> (Make - Supreme)110 mm (4") dia uPVC cowl</t>
    </r>
  </si>
  <si>
    <t>Supplying of approved make water heater or geyser. (Including G.S.T. &amp; labour charges) 10 lits capacity Geyser
Make - Venus, Model - Wave(WA10)</t>
  </si>
  <si>
    <t>Supplying P.V.C. water storage tank of approved quality with closed top with lid (Black) - Multilayer 3000 litre capacity (Make - Sintex)</t>
  </si>
  <si>
    <t>Total of PHE ( C)</t>
  </si>
  <si>
    <t>Electrical FOR Old Guest House</t>
  </si>
  <si>
    <r>
      <t xml:space="preserve">Wiring for Light point/fan point/exaust fan point/call bell point with 1.5 sq.mm FR PVC insulated copper conductor single core cable in recessed PVC conduit, with modular type switch , Modular plate, suitable G.I boxes and earthing the point with 1.5 sq.mm FR PVC insulated copper conductor single core cable etc. as required             </t>
    </r>
    <r>
      <rPr>
        <b/>
        <i/>
        <u/>
        <sz val="12"/>
        <color theme="1"/>
        <rFont val="Arial"/>
        <family val="2"/>
      </rPr>
      <t xml:space="preserve"> Gr-A</t>
    </r>
  </si>
  <si>
    <t>Point</t>
  </si>
  <si>
    <t>Supply and Fixing Light Plug Point with Modular Type Accessories: Supply and Fixing GI box with modular plate and cover in front on surface or in recess including providing and fixing 3 pin, 5/6 amps modular socket outlet and 5/6 amps modular type switch, connection, painting etc as required.</t>
  </si>
  <si>
    <t>Supply and Fixing Light Plug Point with Modular Type Accessories: Supply and Fixing GI box with modular plate and cover in front on surface or in recess including providing and fixing 6 pin, 15/16 amps modular socket outlet and 15/16 amps modular type switch, connection, painting etc as required</t>
  </si>
  <si>
    <t>Supply &amp; Fixing 240 V, 25 A, 3 pin Modular type plug socket (Brand approved by EIC), without plug top and switch with 2 Module GI Modular type switch board with top cover plate flushed in wall and making necy. connections with PVC Cu wire and earth continuity wire etc with 240 V,25 A, 3 pin Modular type plug top with indicator (Brand approved by EIC) and 240 V, 25A Modular starter (Brand approved by EIC) on existing GI Modular type switch board with top cover plate and making necy. connections with PVC Cu wire and earth continuity wire etc.</t>
  </si>
  <si>
    <t>Power Plug Wiring in PVC conduit (2x4 sq. mm): Wiring for light/power plug with 2x4 sq.mm FR PVC insulated copper conductor single core cable in surface/recessed PVC conduit along with 1 number 4 sq. mm FR PVC insulated copper conductor single core cable for loop earthing as required.</t>
  </si>
  <si>
    <t>meter</t>
  </si>
  <si>
    <t>Circuit / Sub-main wiring in PVC Conduit: Wiring for circuit / sub-main wiring along with earth wire with the following sizes of PVC insulated, copper conductor, single core cable in surface/recessed PVC conduit as required.</t>
  </si>
  <si>
    <t>i</t>
  </si>
  <si>
    <t>2x1.5 Sqmm + 1x1.5 sqmm earth wire</t>
  </si>
  <si>
    <t>ii</t>
  </si>
  <si>
    <t>2x2.5 Sqmm + 1x2.5 sqmm earth wire</t>
  </si>
  <si>
    <t>iii</t>
  </si>
  <si>
    <t>2x10 Sqmm +1x10 sqmm earth wire-PDB</t>
  </si>
  <si>
    <t>iv</t>
  </si>
  <si>
    <t>4x6 Sqmm + 2x6 sqmm earth wire- LDBs</t>
  </si>
  <si>
    <t>Wiring in Existing PVC Conduit: Wiring for PVC insulated, copper conductor, single core cable in surface/recessed PVC conduit as required.</t>
  </si>
  <si>
    <t>2x4 Sqmm for external flood light</t>
  </si>
  <si>
    <t>S/F TPN MCB Isolator - Supplying and fixing following rating, four pole, 415 volts, isolator in the existing MCB DB complete with connections, testing and commissioning etc. as required</t>
  </si>
  <si>
    <t>40 amp</t>
  </si>
  <si>
    <t>100 amp</t>
  </si>
  <si>
    <t>S/F SP MCB DB: Supplying and fixing of following way, single pole and neutral, sheet steel, MCB distribution board, 240 volts, on surface/recess, complete with tinned copper bus bar, neutral bus bar, earth bar, din bar, detachable gland plate, interconnections, phosphatized and powder painted including earthing etc. as required (Without MCB/RCCB/ISOLATOR).</t>
  </si>
  <si>
    <t>4 ways Double Door -(Power ) DB for toilet</t>
  </si>
  <si>
    <t>Set</t>
  </si>
  <si>
    <t>S/F TP MCB DB: Supplying and fixing of following way, three pole and neutral, sheet steel, MCB distribution board, 415 volts, on surface/recess, complete with tinned copper bus bar, neutral bus bar, earth bar, din bar, detachable gland plate, interconnections, phosphatized and powder painted including earthing etc. as required (Without MCB/RCCB/ISOLATOR).</t>
  </si>
  <si>
    <t>4 way(4+12) Double door Horizontal type- Lighting</t>
  </si>
  <si>
    <t>6 way(4+18) Double door Horizontal type-UPS</t>
  </si>
  <si>
    <t>8 way(4+24) Double door Horizontal type- UPS</t>
  </si>
  <si>
    <t>S/F 'C' series SP MCB: Supplying and fixing 240 volts, 'C' series, miniature circuit breaker suitable for inductive loads of following poles in the existing MCB DB complete with connections, testing and commissioning etc, as required.</t>
  </si>
  <si>
    <t>6/32A Single Pole</t>
  </si>
  <si>
    <t>40A TPN MCB - for Lighting DBs</t>
  </si>
  <si>
    <t>40A DP MCB for outer light</t>
  </si>
  <si>
    <t>63A DP MCB for toilet</t>
  </si>
  <si>
    <t>S/F Ceiling Rose: Supplying and fixing 2 pin 5 amp ceiling rose on the existing junction box/ wooden block including connection etc as required.</t>
  </si>
  <si>
    <t>ITC fluorescent fitting directly on surface :- installation testing and commissioning of Pre - wired, fluorescent fitting / compact fluorescent fitting of all types, complete with all accessories and tube etc, directly on ceiling / wall, including connection with 1.5 Sq. mm. FR PVC insulated, copper cond.</t>
  </si>
  <si>
    <t>ITC Ceiling Fan :- Installation, testing and commissioning of ceiling fan, including wiring the down rods of standard length (Up to 30 cm) with 1.5 sq. mm. FRPVC insulated,copper conductor,single core cable etc, as required.</t>
  </si>
  <si>
    <t>S/F Modular type Switch / Socket: Supplying and fixing following modular type switch / socket on the existing modular plate and switch box including connections but excluding modular plate etc as required.</t>
  </si>
  <si>
    <t>5/6 AMPS, one way switch</t>
  </si>
  <si>
    <t>5/6 Amps, 3 pin socket outlet</t>
  </si>
  <si>
    <t>S/F Modular Boxes base and cover plate: Supplying and fixing following size modular GI box along with modular base &amp; cover plate for modular switches in recess etc as required.</t>
  </si>
  <si>
    <t>6 module</t>
  </si>
  <si>
    <t>ITC Exhaust Fan upto 450 mm sweep: installation of exhaust fan upto 450 mm sweep in the existing opening, including making the hole to cut the size of the above fan, making good the damage, including connection, testing, commissioning etc as required.</t>
  </si>
  <si>
    <t>Supplying and fixing following size ISI marked PVC conduit along with acccessories in recess including cutting the wall and marking good the same as required.</t>
  </si>
  <si>
    <t>20mm</t>
  </si>
  <si>
    <t>25mm</t>
  </si>
  <si>
    <t>S/F Batten Holder: Supplying and fixing batten/angle holder including connection etc. as required</t>
  </si>
  <si>
    <t>Copper Earth Plate Elecrode:- Earthing with copper plate 600mmx 600mmx 3mm thick including acessories and providing masonary enclosure with cover plate having locking arrangement and watering pipe etc.(but without charcoal or cock and salt) complete etc. as required. Lightning Conductors=2 nos + Panels=1 no).</t>
  </si>
  <si>
    <t>Extra Salt &amp; Charcoal for Copper Earth Plate Elecrode:- Providing and fixing salt and charcoal or cock for copper earth plate elecrode complete etc as required.</t>
  </si>
  <si>
    <t xml:space="preserve">Supplying and laying 25 mm X 5 mm G.I. strip in 40 mm dia G.I. pipe from earth electrode, including connection with G.I. nut, bolt, spring, washer excavation and refilling etc. as required.(Jointing shall be done by overlapping and with 2 sets of G.I. nut bolt &amp; spring washer spaced at 50mm) </t>
  </si>
  <si>
    <t>MV Cable:- Supply of ISI marked aluminium cable conductor XLPE PVC insulated cable as per IS:7098 armoured, served, sheathed, 1100V grade with Termination and Laying of cable. Make:- Finolex / Polycab / Havells / Universal</t>
  </si>
  <si>
    <t>3.5CX50 sq. mm armoured AL Cable. For JSEB supply</t>
  </si>
  <si>
    <t xml:space="preserve">1.1kV Cable End Termination: suppluing and fixing indoor cable end termination with brass double compression gland and AL lugs of following sizeAl armoured cables. </t>
  </si>
  <si>
    <t xml:space="preserve"> 3.5Cx50</t>
  </si>
  <si>
    <t>MV cable Laying upto 120 Sqmm in ground without sand and cover: Laying of one number PVC insulated and PVC Sheathed / XLPE power cable of 1.1 KV grade of size not exceeding 120 sq.mm. direct in ground but excluding , sand cushioning, protective covering as required.</t>
  </si>
  <si>
    <t>Supply of Ceiling Fan: Supplying and fitting of 1400 mm Sweep regular/ standared model AC ceiling fan , including connection with 1.5 sq mm copper wire, down rod of standared length(upto 30cm) withall accessories as required. Make :- Polar/Bajaj/Crompton / Havells / GEC.</t>
  </si>
  <si>
    <t>Supply of Exhaust metal Fan: Supply and fitting of 230mm, 230V AC metal exhaust fan in the existing opening including making good the damage, connection testing, commissioning etc as required( Make- Polar/ Havells/Crompton)</t>
  </si>
  <si>
    <t>LED tube with Batten 18W/22W : Supplying and fixing of wall mounted LED 18W /22W tube + batten and electronic driver and accessories as required. ( Make -Bajaj / Havells/ Philips)</t>
  </si>
  <si>
    <t xml:space="preserve"> Downlighter(Surface) 6W LED: Supply erection and commissioning of LED 6W surface-mounted, round panel with aluminium die cast housing and all accessories as required. LSCRM-6W-CDL/NW/WW</t>
  </si>
  <si>
    <t xml:space="preserve"> Downlighter(Surface) 12 W LED: Supply erection and commissioning of LED 6W surface-mounted, round panel with aluminium die cast housing and all accessories as required. LSCRM-12W-CDL/NW/WW</t>
  </si>
  <si>
    <t>9W LED FIXTURE FOR AS MIRROR LIGHT SIMILAR TO CGL CAT NO LCTL-9-CDL</t>
  </si>
  <si>
    <t>36W LED TUBE LIGHT CEILING MOUNTED LIGHT SIMILAR TO CGL NO LDL-36-CDL</t>
  </si>
  <si>
    <t>Surface wall mounted light: Supply erection and commissioning of 4 Watt LED decorative Light (Make Havells LhFoAiC1tZ1C040)</t>
  </si>
  <si>
    <t>Total of Electrical (D)</t>
  </si>
  <si>
    <t>Networking Work FOR Old Guest House</t>
  </si>
  <si>
    <t>LAN NETWORKS  ACTIVE HARDWARE</t>
  </si>
  <si>
    <t>Supply, installation, testing and commissioning of UL/CUL/TUV/ L2 Distribution Switch  Layer-2 with 24*10/100/1000 Base-T ports and additional 4*1G Base-X ports accommodate SM/MM FO ModuleD-link</t>
  </si>
  <si>
    <t>PASSIVE LAN SYSTEM</t>
  </si>
  <si>
    <t>Supply, laying, testing and commissioning of Cat 6A-UTP Solid copper Patch Cords 3 Ft, LSZH, User end</t>
  </si>
  <si>
    <t>Supply, laying, testing and commissioning of Cat 6A-UTP Solid copper Patch Cords 3 Ft, LSZH, Rack end</t>
  </si>
  <si>
    <t>Supply, laying, testing and commissioning of Category 6 U/UTP Patch Panel, 24 port 1U with rear cable management, intelligent upgradable, UL listed</t>
  </si>
  <si>
    <t>Supply, laying, testing and commissioning of 4 U Rack, Glass door, wall mount with all standard accessories</t>
  </si>
  <si>
    <t xml:space="preserve">Supply  &amp; Installation of RJ45 Jack Make D-link </t>
  </si>
  <si>
    <t>No.</t>
  </si>
  <si>
    <t>Supply, installation, testing and commissioning of 1 KVA Uninterrupted Power Supply with in built  battery back up/- similar to Microtech</t>
  </si>
  <si>
    <t>Installation &amp; Configaration for each point</t>
  </si>
  <si>
    <r>
      <t xml:space="preserve">Supply and Fixing of PVC Cable Duct on Wall or Ceiling with screw &amp; Wooden guli and other accessories as required similar to L&amp;T Type-B
</t>
    </r>
    <r>
      <rPr>
        <b/>
        <sz val="11"/>
        <rFont val="Arial"/>
        <family val="2"/>
      </rPr>
      <t>40x60 section PVC Duct</t>
    </r>
  </si>
  <si>
    <t>Mtrs</t>
  </si>
  <si>
    <t>Supplying &amp; Drawing LAN cable (CAT6) (Brand approved by EIC) in prelaid PVC rigid conduit/ in polythene pipe embeded in wall.</t>
  </si>
  <si>
    <t>Supply &amp; Fixing Modular type RJ45 sitable for CAT6 cable (Brand approved by EIC) with 2 Modular GI Box and top cover plate on wall and making necessary connections as required</t>
  </si>
  <si>
    <t>Total of Net-Working ( E)</t>
  </si>
  <si>
    <t>Telephone</t>
  </si>
  <si>
    <t>Supply,Installation of EPBAX system complete with 32 intercom line &amp; 6 nos BSNL lines along with  communication controller with all necessary accessories. Similar To Panasonic, NS-300 PBX</t>
  </si>
  <si>
    <t>Supply, installation, testing and commissioning of 50 Pair 16 SWG sheet steel hot dip galvanized MDF equipped with IPM</t>
  </si>
  <si>
    <t>Commissioning of EPABX system with necessary configuration</t>
  </si>
  <si>
    <t>Supply, instalation, testing &amp; commissioning of KTS system for Call transfer &amp; forwarding Similar To Panasonic NS 543 KTS</t>
  </si>
  <si>
    <t>Supply, installation, testing and commissioning of TDM Phone setshaving Last number redial, manual pause, dual tone ringer, volume adjustability, muting etc facility. Similar To Beetel Basic</t>
  </si>
  <si>
    <t>50 Pair Junction Box with Krone Module</t>
  </si>
  <si>
    <t>No</t>
  </si>
  <si>
    <t>Supplying &amp; Drawing 20-pair Telephone cables with high density polyethylene insulated solid annealed high conductivity bare copper of dia 0.5mm in prelaid PVC rigid conduit/ in polythene pipe embeded in wall.</t>
  </si>
  <si>
    <t>Supplying &amp; Drawing 2-pair Telephone cables with high density polyethylene insulated solid annealed high conductivity bare copper of dia 0.5mm in prelaid PVC rigid conduit/ in polythene pipe embeded in wall.</t>
  </si>
  <si>
    <t>Supply &amp; Fixing Telephone socket (RJ11) Modular type (Brand approved by EIC) with GI Modular board having top cover plate and making necessary connections as required</t>
  </si>
  <si>
    <t>Total of Telephone (F)</t>
  </si>
  <si>
    <t>TotaL of A+B+C+D+E+F</t>
  </si>
  <si>
    <t>Nerolac/Berger/Dulux</t>
  </si>
  <si>
    <t>Roller Blinds</t>
  </si>
  <si>
    <t>Vista/Johnson/Deck Blinds</t>
  </si>
  <si>
    <t>I</t>
  </si>
  <si>
    <t>Electrical Works</t>
  </si>
  <si>
    <t>Lighting Fixtures</t>
  </si>
  <si>
    <r>
      <t>Bajaj/Wipro /Philips /Jaquar</t>
    </r>
    <r>
      <rPr>
        <b/>
        <sz val="11"/>
        <color theme="1"/>
        <rFont val="Arial"/>
        <family val="2"/>
      </rPr>
      <t>/Oriant</t>
    </r>
  </si>
  <si>
    <t>PVC Insulated Copper Conductor Cable</t>
  </si>
  <si>
    <t xml:space="preserve">Anchor / Polycab / Havells / HPL </t>
  </si>
  <si>
    <t>PVC Conduit of thickness 2 mm for recessed wiring</t>
  </si>
  <si>
    <t xml:space="preserve"> Polycab / KBK /PLAZA( DEE-ZEE)</t>
  </si>
  <si>
    <t>Modular Swithes / Socket outlet</t>
  </si>
  <si>
    <r>
      <t>Legrand (ARTEOR), Polycab, HPL/Havells (Cabtree)/</t>
    </r>
    <r>
      <rPr>
        <b/>
        <sz val="11"/>
        <color theme="1"/>
        <rFont val="Arial"/>
        <family val="2"/>
      </rPr>
      <t>Oriant</t>
    </r>
  </si>
  <si>
    <t>MCB / MCB - DB / TPN - DB / MCCB with variable static, TM Based Releases, Isolator / Industrial Socket Outlets</t>
  </si>
  <si>
    <r>
      <t>Legrand/L&amp;T/Hager/Schneider/</t>
    </r>
    <r>
      <rPr>
        <b/>
        <sz val="11"/>
        <color theme="1"/>
        <rFont val="Arial"/>
        <family val="2"/>
      </rPr>
      <t>Oriant</t>
    </r>
  </si>
  <si>
    <t>XLPE Al. Conductor 1.1 KV - grade</t>
  </si>
  <si>
    <t>Finolex / Polycab/Havells</t>
  </si>
  <si>
    <t>Copper Control Cable, Telephone Cable Multi Pair</t>
  </si>
  <si>
    <t>Finolex / Polycab /D Link</t>
  </si>
  <si>
    <t>CAT - 5 wires for Telephone</t>
  </si>
  <si>
    <t>Legrand/ Finolex / Polycab/Havels</t>
  </si>
  <si>
    <t xml:space="preserve"> Luminaries (Fluorscent / Incandescent)</t>
  </si>
  <si>
    <r>
      <t>Philips/Wipro/Bajaj/Jaquar/</t>
    </r>
    <r>
      <rPr>
        <b/>
        <sz val="11"/>
        <color theme="1"/>
        <rFont val="Arial"/>
        <family val="2"/>
      </rPr>
      <t>Oriant</t>
    </r>
  </si>
  <si>
    <t>Ceiling Fans  and Exhaust Fans (with louver having bird screen)</t>
  </si>
  <si>
    <r>
      <t xml:space="preserve"> Havells/ Crompton/ GEC/ Khaitan/</t>
    </r>
    <r>
      <rPr>
        <b/>
        <sz val="11"/>
        <color theme="1"/>
        <rFont val="Arial"/>
        <family val="2"/>
      </rPr>
      <t>Oriant</t>
    </r>
  </si>
  <si>
    <t>CCTV</t>
  </si>
  <si>
    <t>Hikvision/CP Plus</t>
  </si>
  <si>
    <t>UPS</t>
  </si>
  <si>
    <t>Emulsion-Vertix/Le-Grand</t>
  </si>
  <si>
    <t>A/C</t>
  </si>
  <si>
    <t>Daikin/Voltas/Carrier</t>
  </si>
  <si>
    <t>J</t>
  </si>
  <si>
    <t>PHE Works</t>
  </si>
  <si>
    <t>EWC</t>
  </si>
  <si>
    <t>Jaquar/Hindware/Cera/Parryware</t>
  </si>
  <si>
    <t>Urinal</t>
  </si>
  <si>
    <t>Urinal Partitions</t>
  </si>
  <si>
    <t>Bib Cock</t>
  </si>
  <si>
    <t>Jaquar/Hindware/Cera/Parryware/Marc</t>
  </si>
  <si>
    <t>Health Faucet</t>
  </si>
  <si>
    <t>Cistern</t>
  </si>
  <si>
    <t>PVC, UPVC,CPVC&amp; SWR  pipes and fittings</t>
  </si>
  <si>
    <t>Ajay/Astral/Finolex/Paras/Supreme</t>
  </si>
  <si>
    <t>PVC,Water Tank</t>
  </si>
  <si>
    <t>Syntex/Reno/Titus/Himgiri /Supreme</t>
  </si>
  <si>
    <t>K</t>
  </si>
  <si>
    <t>Fire Fighting Works</t>
  </si>
  <si>
    <t>Fire Hydrant Landing Valve</t>
  </si>
  <si>
    <t>Asco/Newage/Atasee/Lifeguard</t>
  </si>
  <si>
    <t>Delivery Hose</t>
  </si>
  <si>
    <t>Short Branch Pipe</t>
  </si>
  <si>
    <t>Fire Hose Cabinet</t>
  </si>
  <si>
    <t>First Aid Hose Reel</t>
  </si>
  <si>
    <t>Sprinklers</t>
  </si>
  <si>
    <t>Tyco/HD/Atasee</t>
  </si>
  <si>
    <t>Mild Steel Pipes</t>
  </si>
  <si>
    <t>Tata/Jindal/Bansal/Nezone</t>
  </si>
  <si>
    <t>Fire Pumps and Motors</t>
  </si>
  <si>
    <t>Kirloskar/Mather &amp; Platt/ABB/ITT</t>
  </si>
  <si>
    <t>Pump controllers/Starter</t>
  </si>
  <si>
    <t>Havells/L &amp; T/Sam/Schneider/Scott</t>
  </si>
  <si>
    <t>Wires &amp; Cables</t>
  </si>
  <si>
    <t>Polycab/Finolex/Mescab/Havells</t>
  </si>
  <si>
    <t>Manual Valves</t>
  </si>
  <si>
    <t>Zoloto/GM/Kirloskar/NVR/LP</t>
  </si>
  <si>
    <t>Fire Extinguisher</t>
  </si>
  <si>
    <t>Safefire/Ceasefire/Atasee/Lifeguard</t>
  </si>
  <si>
    <t>Fire Alarm Panel</t>
  </si>
  <si>
    <t>Honeywell/Qutak/Tyco/Simens/Cooper</t>
  </si>
  <si>
    <t>Smoke Detectors</t>
  </si>
  <si>
    <t>Manual Call Point</t>
  </si>
  <si>
    <t>Sounder/Hooter</t>
  </si>
  <si>
    <t>Early Streamer Emission (E.S.E)</t>
  </si>
  <si>
    <t xml:space="preserve"> PARATONEX, MODEL-AURA 60</t>
  </si>
  <si>
    <t>Birla institute of Technology</t>
  </si>
  <si>
    <t>Mesra, Ranchi</t>
  </si>
  <si>
    <t>www.tenderwizard.com/BIT</t>
  </si>
  <si>
    <t>Price bid</t>
  </si>
  <si>
    <t>Bidder name</t>
  </si>
  <si>
    <t>NAME OF WORK- Renovation of OGH</t>
  </si>
  <si>
    <t>NAME OF WORK- IGH BOUNDARY WALL</t>
  </si>
  <si>
    <r>
      <t xml:space="preserve">Ref No.: </t>
    </r>
    <r>
      <rPr>
        <b/>
        <sz val="16"/>
        <rFont val="Cambria"/>
        <family val="1"/>
      </rPr>
      <t>GPE2021147</t>
    </r>
  </si>
  <si>
    <t>Ref No.:GPE2021147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</si>
</sst>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9" x14ac:knownFonts="1">
    <font>
      <sz val="11"/>
      <color theme="1"/>
      <name val="Calibri"/>
      <family val="2"/>
      <scheme val="minor"/>
    </font>
    <font>
      <b/>
      <sz val="16"/>
      <name val="Calibri"/>
      <family val="2"/>
      <scheme val="minor"/>
    </font>
    <font>
      <b/>
      <sz val="18"/>
      <color theme="1"/>
      <name val="Calibri"/>
      <family val="2"/>
      <scheme val="minor"/>
    </font>
    <font>
      <b/>
      <sz val="12"/>
      <name val="Arial"/>
      <family val="2"/>
    </font>
    <font>
      <sz val="12"/>
      <name val="Arial"/>
      <family val="2"/>
    </font>
    <font>
      <sz val="11"/>
      <name val="Arial"/>
      <family val="2"/>
    </font>
    <font>
      <sz val="10"/>
      <name val="Arial"/>
      <family val="2"/>
    </font>
    <font>
      <sz val="12"/>
      <color theme="1"/>
      <name val="Arial"/>
      <family val="2"/>
    </font>
    <font>
      <sz val="12"/>
      <color rgb="FFFF0000"/>
      <name val="Arial"/>
      <family val="2"/>
    </font>
    <font>
      <b/>
      <sz val="12"/>
      <color theme="1"/>
      <name val="Arial"/>
      <family val="2"/>
    </font>
    <font>
      <b/>
      <i/>
      <u/>
      <sz val="14"/>
      <color theme="1"/>
      <name val="Arial"/>
      <family val="2"/>
    </font>
    <font>
      <b/>
      <sz val="14"/>
      <color theme="1"/>
      <name val="Arial"/>
      <family val="2"/>
    </font>
    <font>
      <sz val="11"/>
      <color theme="1"/>
      <name val="Arial"/>
      <family val="2"/>
    </font>
    <font>
      <b/>
      <sz val="11"/>
      <color theme="1"/>
      <name val="Arial"/>
      <family val="2"/>
    </font>
    <font>
      <sz val="11"/>
      <color rgb="FFFF0000"/>
      <name val="Calibri"/>
      <family val="2"/>
      <scheme val="minor"/>
    </font>
    <font>
      <sz val="11"/>
      <color rgb="FFFF0000"/>
      <name val="Arial"/>
      <family val="2"/>
    </font>
    <font>
      <b/>
      <sz val="9"/>
      <color theme="1"/>
      <name val="Arial"/>
      <family val="2"/>
    </font>
    <font>
      <b/>
      <i/>
      <u/>
      <sz val="12"/>
      <name val="Arial"/>
      <family val="2"/>
    </font>
    <font>
      <b/>
      <i/>
      <u/>
      <sz val="12"/>
      <color theme="1"/>
      <name val="Arial"/>
      <family val="2"/>
    </font>
    <font>
      <sz val="11"/>
      <name val="Calibri"/>
      <family val="2"/>
      <scheme val="minor"/>
    </font>
    <font>
      <sz val="8"/>
      <name val="Arial"/>
      <family val="2"/>
    </font>
    <font>
      <sz val="9"/>
      <name val="Arial"/>
      <family val="2"/>
    </font>
    <font>
      <sz val="10"/>
      <color theme="1"/>
      <name val="Arial"/>
      <family val="2"/>
    </font>
    <font>
      <sz val="11"/>
      <color indexed="8"/>
      <name val="Arial"/>
      <family val="2"/>
    </font>
    <font>
      <b/>
      <sz val="11"/>
      <name val="Arial"/>
      <family val="2"/>
    </font>
    <font>
      <b/>
      <i/>
      <u/>
      <sz val="14"/>
      <name val="Arial"/>
      <family val="2"/>
    </font>
    <font>
      <b/>
      <i/>
      <u/>
      <sz val="12"/>
      <color indexed="8"/>
      <name val="Arial"/>
      <family val="2"/>
    </font>
    <font>
      <b/>
      <sz val="11"/>
      <color indexed="8"/>
      <name val="Arial"/>
      <family val="2"/>
    </font>
    <font>
      <sz val="10"/>
      <color rgb="FFFF0000"/>
      <name val="Arial"/>
      <family val="2"/>
    </font>
    <font>
      <b/>
      <sz val="10"/>
      <name val="Arial"/>
      <family val="2"/>
    </font>
    <font>
      <i/>
      <u/>
      <sz val="12"/>
      <color theme="1"/>
      <name val="Arial"/>
      <family val="2"/>
    </font>
    <font>
      <b/>
      <sz val="11"/>
      <color rgb="FFFF0000"/>
      <name val="Arial"/>
      <family val="2"/>
    </font>
    <font>
      <sz val="14"/>
      <color theme="1"/>
      <name val="Arial"/>
      <family val="2"/>
    </font>
    <font>
      <b/>
      <i/>
      <sz val="12"/>
      <color theme="1"/>
      <name val="Arial"/>
      <family val="2"/>
    </font>
    <font>
      <sz val="16"/>
      <name val="Cambria"/>
      <family val="1"/>
    </font>
    <font>
      <sz val="16"/>
      <color theme="1"/>
      <name val="Cambria"/>
      <family val="1"/>
    </font>
    <font>
      <b/>
      <u/>
      <sz val="16"/>
      <name val="Cambria"/>
      <family val="1"/>
    </font>
    <font>
      <b/>
      <sz val="16"/>
      <name val="Cambria"/>
      <family val="1"/>
    </font>
    <font>
      <b/>
      <sz val="12"/>
      <name val="Cambria"/>
      <family val="1"/>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00FFFF"/>
        <bgColor indexed="64"/>
      </patternFill>
    </fill>
    <fill>
      <patternFill patternType="solid">
        <fgColor rgb="FF66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0" fontId="6" fillId="0" borderId="0" quotePrefix="1">
      <protection hidden="1"/>
    </xf>
  </cellStyleXfs>
  <cellXfs count="212">
    <xf numFmtId="0" fontId="0" fillId="0" borderId="0" xfId="0"/>
    <xf numFmtId="0" fontId="2" fillId="0" borderId="0" xfId="0" applyFont="1" applyBorder="1" applyAlignment="1">
      <alignment vertical="center"/>
    </xf>
    <xf numFmtId="0" fontId="4" fillId="0" borderId="0" xfId="0" applyFont="1" applyFill="1" applyBorder="1" applyProtection="1"/>
    <xf numFmtId="2" fontId="3" fillId="0" borderId="1" xfId="0" applyNumberFormat="1" applyFont="1" applyFill="1" applyBorder="1" applyAlignment="1" applyProtection="1">
      <alignment horizontal="center" vertical="top"/>
    </xf>
    <xf numFmtId="2" fontId="4" fillId="0" borderId="1" xfId="0" applyNumberFormat="1" applyFont="1" applyFill="1" applyBorder="1" applyAlignment="1" applyProtection="1">
      <alignment vertical="top" wrapText="1"/>
      <protection hidden="1"/>
    </xf>
    <xf numFmtId="2" fontId="4" fillId="0" borderId="1" xfId="0" applyNumberFormat="1" applyFont="1" applyFill="1" applyBorder="1" applyAlignment="1" applyProtection="1">
      <alignment horizontal="center" vertical="center"/>
      <protection hidden="1"/>
    </xf>
    <xf numFmtId="0" fontId="5" fillId="0" borderId="0" xfId="0" applyFont="1" applyFill="1" applyBorder="1" applyProtection="1"/>
    <xf numFmtId="2" fontId="4" fillId="0" borderId="1" xfId="0" applyNumberFormat="1" applyFont="1" applyBorder="1" applyAlignment="1" applyProtection="1">
      <alignment vertical="top" wrapText="1"/>
      <protection hidden="1"/>
    </xf>
    <xf numFmtId="2" fontId="4" fillId="0" borderId="1" xfId="0" applyNumberFormat="1" applyFont="1" applyBorder="1" applyAlignment="1" applyProtection="1">
      <alignment horizontal="center" vertical="center"/>
      <protection hidden="1"/>
    </xf>
    <xf numFmtId="0" fontId="4" fillId="0" borderId="0" xfId="0" applyFont="1"/>
    <xf numFmtId="2" fontId="4" fillId="0" borderId="0" xfId="0" applyNumberFormat="1" applyFont="1"/>
    <xf numFmtId="0" fontId="4" fillId="0" borderId="1" xfId="0" applyFont="1" applyBorder="1" applyAlignment="1" applyProtection="1">
      <alignment horizontal="left" vertical="top" wrapText="1"/>
      <protection hidden="1"/>
    </xf>
    <xf numFmtId="2" fontId="4" fillId="0" borderId="1" xfId="0" applyNumberFormat="1" applyFont="1" applyBorder="1" applyAlignment="1" applyProtection="1">
      <alignment horizontal="center" vertical="center"/>
    </xf>
    <xf numFmtId="0" fontId="6" fillId="0" borderId="0" xfId="0" applyFont="1" applyProtection="1"/>
    <xf numFmtId="0" fontId="4" fillId="0" borderId="0" xfId="0" applyFont="1" applyProtection="1"/>
    <xf numFmtId="2" fontId="4" fillId="0" borderId="0" xfId="0" applyNumberFormat="1" applyFont="1" applyProtection="1"/>
    <xf numFmtId="0" fontId="4" fillId="0" borderId="0" xfId="0" applyFont="1" applyFill="1" applyBorder="1" applyAlignment="1" applyProtection="1"/>
    <xf numFmtId="0" fontId="4" fillId="0" borderId="1" xfId="1" applyFont="1" applyFill="1" applyBorder="1" applyAlignment="1">
      <alignment horizontal="left" vertical="top" wrapText="1"/>
      <protection hidden="1"/>
    </xf>
    <xf numFmtId="0" fontId="5" fillId="0" borderId="0" xfId="0" applyFont="1" applyProtection="1"/>
    <xf numFmtId="0" fontId="5" fillId="0" borderId="0" xfId="0" applyFont="1" applyFill="1" applyProtection="1"/>
    <xf numFmtId="0" fontId="7" fillId="0" borderId="0" xfId="0" applyFont="1"/>
    <xf numFmtId="0" fontId="8" fillId="0" borderId="0" xfId="0" applyFont="1"/>
    <xf numFmtId="2" fontId="8" fillId="0" borderId="0" xfId="0" applyNumberFormat="1" applyFont="1"/>
    <xf numFmtId="2" fontId="3" fillId="0" borderId="1" xfId="0" applyNumberFormat="1" applyFont="1" applyFill="1" applyBorder="1" applyAlignment="1" applyProtection="1">
      <alignment vertical="top" wrapText="1"/>
      <protection hidden="1"/>
    </xf>
    <xf numFmtId="0" fontId="4" fillId="0" borderId="1" xfId="1" applyFont="1" applyBorder="1" applyAlignment="1">
      <alignment horizontal="left" vertical="top" wrapText="1"/>
      <protection hidden="1"/>
    </xf>
    <xf numFmtId="2" fontId="4" fillId="0" borderId="1" xfId="0" applyNumberFormat="1" applyFont="1" applyFill="1" applyBorder="1" applyAlignment="1" applyProtection="1">
      <alignment horizontal="center" vertical="center"/>
    </xf>
    <xf numFmtId="0" fontId="4" fillId="0" borderId="1" xfId="0" applyFont="1" applyBorder="1" applyAlignment="1">
      <alignment horizontal="center" vertical="center"/>
    </xf>
    <xf numFmtId="0" fontId="6" fillId="0" borderId="0" xfId="0" applyFont="1"/>
    <xf numFmtId="0" fontId="2" fillId="0" borderId="0" xfId="0" applyFont="1" applyFill="1" applyBorder="1" applyAlignment="1">
      <alignment vertical="center"/>
    </xf>
    <xf numFmtId="0" fontId="1" fillId="0" borderId="0" xfId="0" applyFont="1" applyBorder="1" applyAlignment="1">
      <alignment vertical="center" wrapText="1"/>
    </xf>
    <xf numFmtId="0" fontId="1" fillId="0" borderId="0" xfId="0" applyFont="1" applyFill="1" applyBorder="1" applyAlignment="1">
      <alignment vertical="center" wrapText="1"/>
    </xf>
    <xf numFmtId="0" fontId="9" fillId="0" borderId="1" xfId="0" applyFont="1" applyFill="1" applyBorder="1" applyProtection="1"/>
    <xf numFmtId="2" fontId="7" fillId="0" borderId="1" xfId="0" applyNumberFormat="1" applyFont="1" applyFill="1" applyBorder="1" applyAlignment="1" applyProtection="1">
      <alignment horizontal="center"/>
    </xf>
    <xf numFmtId="0" fontId="7" fillId="0" borderId="1" xfId="0" applyFont="1" applyFill="1" applyBorder="1" applyProtection="1"/>
    <xf numFmtId="2" fontId="7" fillId="0" borderId="1" xfId="0" applyNumberFormat="1" applyFont="1" applyFill="1" applyBorder="1" applyProtection="1"/>
    <xf numFmtId="0" fontId="10" fillId="0" borderId="4" xfId="0" applyFont="1" applyFill="1" applyBorder="1" applyProtection="1"/>
    <xf numFmtId="2" fontId="7" fillId="0" borderId="4" xfId="0" applyNumberFormat="1" applyFont="1" applyFill="1" applyBorder="1" applyAlignment="1" applyProtection="1">
      <alignment horizontal="center"/>
    </xf>
    <xf numFmtId="0" fontId="7" fillId="0" borderId="4" xfId="0" applyFont="1" applyFill="1" applyBorder="1" applyProtection="1"/>
    <xf numFmtId="2" fontId="7" fillId="0" borderId="4" xfId="0" applyNumberFormat="1" applyFont="1" applyFill="1" applyBorder="1" applyProtection="1"/>
    <xf numFmtId="2" fontId="3" fillId="0" borderId="0" xfId="0" applyNumberFormat="1" applyFont="1" applyFill="1" applyBorder="1" applyAlignment="1" applyProtection="1">
      <alignment horizontal="center" vertical="top"/>
    </xf>
    <xf numFmtId="0" fontId="3" fillId="0" borderId="1" xfId="1" applyFont="1" applyBorder="1" applyAlignment="1">
      <alignment horizontal="left" vertical="top" wrapText="1"/>
      <protection hidden="1"/>
    </xf>
    <xf numFmtId="2" fontId="3" fillId="0" borderId="1" xfId="0" applyNumberFormat="1" applyFont="1" applyFill="1" applyBorder="1" applyAlignment="1" applyProtection="1">
      <alignment horizontal="center" vertical="center"/>
    </xf>
    <xf numFmtId="0" fontId="3" fillId="0" borderId="1" xfId="0" applyFont="1" applyBorder="1" applyAlignment="1">
      <alignment horizontal="center" vertical="center"/>
    </xf>
    <xf numFmtId="2" fontId="3" fillId="0" borderId="1" xfId="1" applyNumberFormat="1" applyFont="1" applyBorder="1" applyAlignment="1" applyProtection="1">
      <alignment horizontal="center" vertical="center" wrapText="1"/>
    </xf>
    <xf numFmtId="2" fontId="3" fillId="0" borderId="6" xfId="0" applyNumberFormat="1" applyFont="1" applyBorder="1" applyAlignment="1" applyProtection="1">
      <alignment horizontal="center" vertical="center"/>
      <protection hidden="1"/>
    </xf>
    <xf numFmtId="2" fontId="9" fillId="0" borderId="3" xfId="0" applyNumberFormat="1" applyFont="1" applyFill="1" applyBorder="1" applyAlignment="1" applyProtection="1">
      <alignment horizontal="center"/>
    </xf>
    <xf numFmtId="2" fontId="11" fillId="0" borderId="5" xfId="0" applyNumberFormat="1" applyFont="1" applyFill="1" applyBorder="1" applyAlignment="1" applyProtection="1">
      <alignment horizontal="center"/>
    </xf>
    <xf numFmtId="0" fontId="12" fillId="0" borderId="0" xfId="0" applyFont="1"/>
    <xf numFmtId="0" fontId="9" fillId="0" borderId="0" xfId="0" applyFont="1" applyAlignment="1">
      <alignment horizontal="center"/>
    </xf>
    <xf numFmtId="0" fontId="13" fillId="0" borderId="0" xfId="0" applyFont="1"/>
    <xf numFmtId="0" fontId="12" fillId="0" borderId="0" xfId="0" applyFont="1" applyAlignment="1">
      <alignment horizontal="left"/>
    </xf>
    <xf numFmtId="0" fontId="12" fillId="0" borderId="0" xfId="0" applyFont="1" applyFill="1" applyAlignment="1">
      <alignment horizontal="left"/>
    </xf>
    <xf numFmtId="0" fontId="12" fillId="0" borderId="0" xfId="0" applyFont="1" applyFill="1"/>
    <xf numFmtId="1" fontId="15" fillId="0" borderId="7" xfId="0" applyNumberFormat="1" applyFont="1" applyBorder="1" applyAlignment="1">
      <alignment horizontal="center"/>
    </xf>
    <xf numFmtId="2" fontId="7" fillId="0" borderId="0" xfId="0" applyNumberFormat="1" applyFont="1" applyAlignment="1">
      <alignment horizontal="center"/>
    </xf>
    <xf numFmtId="2" fontId="7" fillId="0" borderId="0" xfId="0" applyNumberFormat="1" applyFont="1"/>
    <xf numFmtId="0" fontId="7" fillId="0" borderId="0" xfId="0" applyFont="1" applyAlignment="1">
      <alignment vertical="center"/>
    </xf>
    <xf numFmtId="1" fontId="17" fillId="0" borderId="8" xfId="0" applyNumberFormat="1" applyFont="1" applyBorder="1" applyAlignment="1">
      <alignment horizontal="center" vertical="center"/>
    </xf>
    <xf numFmtId="0" fontId="18" fillId="0" borderId="1" xfId="0" applyFont="1" applyBorder="1" applyAlignment="1">
      <alignment horizontal="left" vertical="center"/>
    </xf>
    <xf numFmtId="2" fontId="9" fillId="0" borderId="1" xfId="0" applyNumberFormat="1" applyFont="1" applyBorder="1" applyAlignment="1">
      <alignment horizontal="center" vertical="center"/>
    </xf>
    <xf numFmtId="0" fontId="9" fillId="0" borderId="1" xfId="0" applyFont="1" applyBorder="1" applyAlignment="1">
      <alignment horizontal="center" vertical="center"/>
    </xf>
    <xf numFmtId="2" fontId="9" fillId="0" borderId="3" xfId="0" applyNumberFormat="1" applyFont="1" applyBorder="1" applyAlignment="1">
      <alignment horizontal="center" vertical="center"/>
    </xf>
    <xf numFmtId="1" fontId="5" fillId="0" borderId="8" xfId="0" applyNumberFormat="1" applyFont="1" applyBorder="1" applyAlignment="1">
      <alignment horizontal="center" vertical="center"/>
    </xf>
    <xf numFmtId="2" fontId="5" fillId="0" borderId="1" xfId="0" applyNumberFormat="1" applyFont="1" applyBorder="1" applyAlignment="1" applyProtection="1">
      <alignment vertical="top" wrapText="1"/>
      <protection hidden="1"/>
    </xf>
    <xf numFmtId="2" fontId="12"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2" fontId="5" fillId="0" borderId="3" xfId="0" applyNumberFormat="1" applyFont="1" applyBorder="1" applyAlignment="1">
      <alignment horizontal="right" vertical="center"/>
    </xf>
    <xf numFmtId="2" fontId="5" fillId="0" borderId="1" xfId="0" applyNumberFormat="1" applyFont="1" applyBorder="1" applyAlignment="1" applyProtection="1">
      <alignment horizontal="justify" vertical="top" wrapText="1"/>
      <protection hidden="1"/>
    </xf>
    <xf numFmtId="0" fontId="14" fillId="0" borderId="0" xfId="0" applyFont="1"/>
    <xf numFmtId="164" fontId="4" fillId="0" borderId="1" xfId="0" applyNumberFormat="1" applyFont="1" applyBorder="1" applyAlignment="1" applyProtection="1">
      <alignment horizontal="center" vertical="center"/>
      <protection hidden="1"/>
    </xf>
    <xf numFmtId="2" fontId="4" fillId="0" borderId="1" xfId="0" applyNumberFormat="1" applyFont="1" applyBorder="1" applyAlignment="1" applyProtection="1">
      <alignment horizontal="justify" vertical="center" wrapText="1"/>
      <protection hidden="1"/>
    </xf>
    <xf numFmtId="2" fontId="4" fillId="0" borderId="3" xfId="0" applyNumberFormat="1" applyFont="1" applyBorder="1" applyAlignment="1" applyProtection="1">
      <alignment horizontal="right" vertical="center"/>
      <protection hidden="1"/>
    </xf>
    <xf numFmtId="0" fontId="19" fillId="0" borderId="0" xfId="0" applyFont="1"/>
    <xf numFmtId="2" fontId="20" fillId="0" borderId="1" xfId="0" applyNumberFormat="1" applyFont="1" applyBorder="1" applyAlignment="1" applyProtection="1">
      <alignment vertical="top" wrapText="1"/>
      <protection hidden="1"/>
    </xf>
    <xf numFmtId="2" fontId="21" fillId="0" borderId="1" xfId="0" applyNumberFormat="1" applyFont="1" applyBorder="1" applyAlignment="1" applyProtection="1">
      <alignment vertical="top" wrapText="1"/>
      <protection hidden="1"/>
    </xf>
    <xf numFmtId="2" fontId="5" fillId="0" borderId="1" xfId="0" applyNumberFormat="1" applyFont="1" applyBorder="1" applyAlignment="1" applyProtection="1">
      <alignment vertical="center" wrapText="1"/>
      <protection hidden="1"/>
    </xf>
    <xf numFmtId="0" fontId="5" fillId="0" borderId="0" xfId="0" applyFont="1"/>
    <xf numFmtId="2" fontId="5" fillId="0" borderId="1" xfId="0" applyNumberFormat="1" applyFont="1" applyBorder="1" applyAlignment="1" applyProtection="1">
      <alignment horizontal="center" vertical="center"/>
      <protection hidden="1"/>
    </xf>
    <xf numFmtId="0" fontId="5" fillId="0" borderId="1" xfId="1" applyFont="1" applyBorder="1" applyAlignment="1">
      <alignment horizontal="left" vertical="top" wrapText="1"/>
      <protection hidden="1"/>
    </xf>
    <xf numFmtId="0" fontId="22" fillId="0" borderId="0" xfId="0" applyFont="1"/>
    <xf numFmtId="164" fontId="5" fillId="0" borderId="1" xfId="0" applyNumberFormat="1" applyFont="1" applyBorder="1" applyAlignment="1">
      <alignment horizontal="center" vertical="center"/>
    </xf>
    <xf numFmtId="0" fontId="23" fillId="0" borderId="1" xfId="0" applyFont="1" applyBorder="1" applyAlignment="1" applyProtection="1">
      <alignment vertical="top" wrapText="1"/>
      <protection hidden="1"/>
    </xf>
    <xf numFmtId="2" fontId="12"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vertical="top" wrapText="1"/>
      <protection hidden="1"/>
    </xf>
    <xf numFmtId="2" fontId="5" fillId="0" borderId="1" xfId="0" applyNumberFormat="1" applyFont="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164" fontId="5" fillId="0" borderId="1" xfId="0" applyNumberFormat="1" applyFont="1" applyBorder="1" applyAlignment="1" applyProtection="1">
      <alignment horizontal="center" vertical="center" wrapText="1"/>
      <protection hidden="1"/>
    </xf>
    <xf numFmtId="0" fontId="5" fillId="0" borderId="1" xfId="0" applyFont="1" applyBorder="1" applyAlignment="1">
      <alignment horizontal="left" vertical="top" wrapText="1"/>
    </xf>
    <xf numFmtId="2" fontId="5" fillId="0" borderId="1" xfId="0" applyNumberFormat="1" applyFont="1" applyBorder="1" applyAlignment="1">
      <alignment horizontal="center" vertical="center" wrapText="1"/>
    </xf>
    <xf numFmtId="0" fontId="0" fillId="0" borderId="0" xfId="0" applyAlignment="1">
      <alignment wrapText="1"/>
    </xf>
    <xf numFmtId="1" fontId="5" fillId="2" borderId="8" xfId="0" applyNumberFormat="1" applyFont="1" applyFill="1" applyBorder="1" applyAlignment="1">
      <alignment horizontal="center" vertical="center"/>
    </xf>
    <xf numFmtId="0" fontId="13" fillId="2" borderId="1" xfId="0" applyFont="1" applyFill="1" applyBorder="1" applyAlignment="1">
      <alignment horizontal="center" vertical="center"/>
    </xf>
    <xf numFmtId="2" fontId="5" fillId="2" borderId="1" xfId="0" applyNumberFormat="1" applyFont="1" applyFill="1" applyBorder="1" applyAlignment="1">
      <alignment horizontal="center" vertical="center" wrapText="1"/>
    </xf>
    <xf numFmtId="2" fontId="5" fillId="2" borderId="1" xfId="0" applyNumberFormat="1" applyFont="1" applyFill="1" applyBorder="1" applyAlignment="1">
      <alignment horizontal="center" vertical="center"/>
    </xf>
    <xf numFmtId="2" fontId="24" fillId="2" borderId="3" xfId="0" applyNumberFormat="1" applyFont="1" applyFill="1" applyBorder="1" applyAlignment="1">
      <alignment horizontal="right" vertical="center"/>
    </xf>
    <xf numFmtId="0" fontId="3" fillId="0" borderId="8" xfId="0" applyFont="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2" fontId="3" fillId="0" borderId="3" xfId="0" applyNumberFormat="1" applyFont="1" applyBorder="1" applyAlignment="1">
      <alignment horizontal="right" vertical="center" wrapText="1"/>
    </xf>
    <xf numFmtId="1" fontId="24" fillId="0" borderId="8"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7" fillId="0" borderId="3" xfId="0" applyNumberFormat="1" applyFont="1" applyBorder="1" applyAlignment="1">
      <alignment horizontal="right"/>
    </xf>
    <xf numFmtId="0" fontId="5" fillId="0" borderId="8" xfId="0" applyFont="1" applyBorder="1" applyAlignment="1">
      <alignment horizontal="center" vertical="center" wrapText="1"/>
    </xf>
    <xf numFmtId="0" fontId="5" fillId="0" borderId="1" xfId="0" applyFont="1" applyBorder="1" applyAlignment="1">
      <alignment horizontal="left" vertical="center"/>
    </xf>
    <xf numFmtId="1" fontId="5" fillId="0" borderId="1" xfId="0" applyNumberFormat="1" applyFont="1" applyBorder="1" applyAlignment="1">
      <alignment horizontal="center" vertical="center"/>
    </xf>
    <xf numFmtId="2" fontId="5" fillId="0" borderId="3" xfId="0" applyNumberFormat="1" applyFont="1" applyBorder="1" applyAlignment="1">
      <alignment horizontal="right" vertical="center" wrapText="1"/>
    </xf>
    <xf numFmtId="1" fontId="5" fillId="0" borderId="8" xfId="0" applyNumberFormat="1" applyFont="1" applyBorder="1" applyAlignment="1">
      <alignment horizontal="center" vertical="center" wrapText="1"/>
    </xf>
    <xf numFmtId="0" fontId="5" fillId="0" borderId="1" xfId="0" applyFont="1" applyBorder="1" applyAlignment="1">
      <alignment horizontal="justify" vertical="top" wrapText="1"/>
    </xf>
    <xf numFmtId="0" fontId="5" fillId="3" borderId="1" xfId="0" applyFont="1" applyFill="1" applyBorder="1" applyAlignment="1">
      <alignment horizontal="justify" vertical="top" wrapText="1"/>
    </xf>
    <xf numFmtId="0" fontId="5" fillId="3"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2" fontId="25" fillId="2" borderId="8" xfId="0" applyNumberFormat="1" applyFont="1" applyFill="1" applyBorder="1" applyAlignment="1">
      <alignment horizontal="center" vertical="center" wrapText="1"/>
    </xf>
    <xf numFmtId="0" fontId="3" fillId="2" borderId="1" xfId="0" applyFont="1" applyFill="1" applyBorder="1" applyAlignment="1">
      <alignment horizontal="center" vertical="top" wrapText="1"/>
    </xf>
    <xf numFmtId="0" fontId="4" fillId="2" borderId="1" xfId="0" applyFont="1" applyFill="1" applyBorder="1" applyAlignment="1">
      <alignment horizontal="center" vertical="center"/>
    </xf>
    <xf numFmtId="2" fontId="3" fillId="2" borderId="3" xfId="0" applyNumberFormat="1" applyFont="1" applyFill="1" applyBorder="1" applyAlignment="1">
      <alignment horizontal="right" vertical="center" wrapText="1"/>
    </xf>
    <xf numFmtId="0" fontId="26" fillId="0" borderId="8" xfId="0" applyFont="1" applyBorder="1" applyAlignment="1">
      <alignment horizontal="center" vertical="center" wrapText="1"/>
    </xf>
    <xf numFmtId="0" fontId="26" fillId="0" borderId="1" xfId="0" applyFont="1" applyBorder="1" applyAlignment="1">
      <alignment horizontal="left" vertical="center" wrapText="1"/>
    </xf>
    <xf numFmtId="0" fontId="23" fillId="0" borderId="1" xfId="0" applyFont="1" applyBorder="1" applyAlignment="1">
      <alignment vertical="center" wrapText="1"/>
    </xf>
    <xf numFmtId="2" fontId="27" fillId="0" borderId="3" xfId="0" applyNumberFormat="1" applyFont="1" applyBorder="1" applyAlignment="1">
      <alignment horizontal="right" vertical="center" wrapText="1"/>
    </xf>
    <xf numFmtId="1" fontId="6" fillId="0" borderId="8" xfId="0" applyNumberFormat="1" applyFont="1" applyBorder="1" applyAlignment="1">
      <alignment vertical="center"/>
    </xf>
    <xf numFmtId="0" fontId="6" fillId="0" borderId="1" xfId="0" applyFont="1" applyBorder="1" applyAlignment="1">
      <alignment horizontal="justify" vertical="top" wrapText="1"/>
    </xf>
    <xf numFmtId="1"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2" fontId="6" fillId="0" borderId="3" xfId="0" applyNumberFormat="1" applyFont="1" applyBorder="1" applyAlignment="1">
      <alignment horizontal="right" vertical="center" wrapText="1"/>
    </xf>
    <xf numFmtId="0" fontId="6" fillId="0" borderId="8" xfId="0" applyFont="1" applyBorder="1" applyAlignment="1">
      <alignment vertical="center"/>
    </xf>
    <xf numFmtId="0" fontId="6" fillId="0" borderId="1" xfId="0" applyFont="1" applyBorder="1" applyAlignment="1">
      <alignment horizontal="left" wrapText="1"/>
    </xf>
    <xf numFmtId="0" fontId="6" fillId="0" borderId="1" xfId="0" applyFont="1" applyBorder="1"/>
    <xf numFmtId="2" fontId="6" fillId="0" borderId="3" xfId="0" applyNumberFormat="1" applyFont="1" applyBorder="1" applyAlignment="1">
      <alignment horizontal="right"/>
    </xf>
    <xf numFmtId="0" fontId="6" fillId="0" borderId="1" xfId="0" applyFont="1" applyBorder="1" applyAlignment="1">
      <alignment horizontal="center"/>
    </xf>
    <xf numFmtId="0" fontId="6" fillId="0" borderId="1" xfId="0" applyFont="1" applyBorder="1" applyAlignment="1">
      <alignment horizontal="center" vertical="center"/>
    </xf>
    <xf numFmtId="4" fontId="6" fillId="0" borderId="1" xfId="0" applyNumberFormat="1" applyFont="1" applyBorder="1" applyAlignment="1">
      <alignment horizontal="center" vertical="center"/>
    </xf>
    <xf numFmtId="0" fontId="6" fillId="0" borderId="1" xfId="0" applyFont="1" applyBorder="1" applyAlignment="1">
      <alignment horizontal="left" vertical="top" wrapText="1"/>
    </xf>
    <xf numFmtId="2" fontId="6" fillId="0" borderId="3" xfId="0" applyNumberFormat="1" applyFont="1" applyBorder="1" applyAlignment="1">
      <alignment horizontal="right" vertical="center"/>
    </xf>
    <xf numFmtId="0" fontId="6" fillId="0" borderId="8" xfId="0" applyFont="1" applyBorder="1" applyAlignment="1">
      <alignment horizontal="center" vertical="center"/>
    </xf>
    <xf numFmtId="0" fontId="28" fillId="0" borderId="1" xfId="0" applyFont="1" applyBorder="1" applyAlignment="1">
      <alignment horizontal="center" vertical="center"/>
    </xf>
    <xf numFmtId="0" fontId="6" fillId="0" borderId="1" xfId="0" applyFont="1" applyBorder="1" applyAlignment="1">
      <alignment horizontal="left"/>
    </xf>
    <xf numFmtId="1" fontId="6" fillId="0" borderId="1" xfId="0" applyNumberFormat="1" applyFont="1" applyBorder="1" applyAlignment="1">
      <alignment horizontal="center" vertical="center"/>
    </xf>
    <xf numFmtId="0" fontId="28" fillId="0" borderId="1" xfId="0" applyFont="1" applyBorder="1" applyAlignment="1">
      <alignment horizontal="center"/>
    </xf>
    <xf numFmtId="0" fontId="6" fillId="0" borderId="1" xfId="0" applyFont="1" applyBorder="1" applyAlignment="1">
      <alignment vertical="top" wrapText="1"/>
    </xf>
    <xf numFmtId="0" fontId="6" fillId="0" borderId="8" xfId="0" applyFont="1" applyBorder="1" applyAlignment="1">
      <alignment horizontal="center" vertical="center" wrapText="1"/>
    </xf>
    <xf numFmtId="2" fontId="29" fillId="0" borderId="3" xfId="0" applyNumberFormat="1" applyFont="1" applyBorder="1" applyAlignment="1">
      <alignment horizontal="right" vertical="center" wrapText="1"/>
    </xf>
    <xf numFmtId="0" fontId="5" fillId="0" borderId="1" xfId="0" applyFont="1" applyBorder="1" applyAlignment="1">
      <alignment vertical="top" wrapText="1"/>
    </xf>
    <xf numFmtId="0" fontId="12" fillId="0" borderId="1" xfId="0" applyFont="1" applyBorder="1" applyAlignment="1">
      <alignment horizontal="center" vertical="center"/>
    </xf>
    <xf numFmtId="1" fontId="10" fillId="0" borderId="8" xfId="0" applyNumberFormat="1" applyFont="1" applyBorder="1" applyAlignment="1">
      <alignment horizontal="center" vertical="center"/>
    </xf>
    <xf numFmtId="0" fontId="10" fillId="0" borderId="1" xfId="0" applyFont="1" applyBorder="1"/>
    <xf numFmtId="0" fontId="30" fillId="0" borderId="1" xfId="0" applyFont="1" applyBorder="1"/>
    <xf numFmtId="2" fontId="18" fillId="0" borderId="3" xfId="0" applyNumberFormat="1" applyFont="1" applyBorder="1" applyAlignment="1">
      <alignment horizontal="right"/>
    </xf>
    <xf numFmtId="1" fontId="12" fillId="0" borderId="8" xfId="0" applyNumberFormat="1" applyFont="1" applyBorder="1" applyAlignment="1">
      <alignment horizontal="center" vertical="center"/>
    </xf>
    <xf numFmtId="0" fontId="12" fillId="0" borderId="1" xfId="0" applyFont="1" applyBorder="1" applyAlignment="1">
      <alignment horizontal="left" vertical="top" wrapText="1"/>
    </xf>
    <xf numFmtId="2" fontId="12" fillId="0" borderId="3" xfId="0" applyNumberFormat="1" applyFont="1" applyBorder="1" applyAlignment="1">
      <alignment horizontal="right" vertical="center"/>
    </xf>
    <xf numFmtId="0" fontId="12" fillId="0" borderId="1" xfId="0" applyFont="1" applyBorder="1" applyAlignment="1">
      <alignment horizontal="left" wrapText="1"/>
    </xf>
    <xf numFmtId="0" fontId="12" fillId="0" borderId="1" xfId="0" applyFont="1" applyBorder="1" applyAlignment="1">
      <alignment horizontal="left"/>
    </xf>
    <xf numFmtId="1" fontId="12" fillId="2" borderId="8" xfId="0" applyNumberFormat="1" applyFont="1" applyFill="1" applyBorder="1" applyAlignment="1">
      <alignment horizontal="center" vertical="center"/>
    </xf>
    <xf numFmtId="0" fontId="9" fillId="2" borderId="1" xfId="0" applyFont="1" applyFill="1" applyBorder="1" applyAlignment="1">
      <alignment horizontal="center" vertical="top" wrapText="1"/>
    </xf>
    <xf numFmtId="0" fontId="7" fillId="2" borderId="1" xfId="0" applyFont="1" applyFill="1" applyBorder="1" applyAlignment="1">
      <alignment horizontal="center" vertical="center"/>
    </xf>
    <xf numFmtId="2" fontId="9" fillId="2" borderId="3" xfId="0" applyNumberFormat="1" applyFont="1" applyFill="1" applyBorder="1" applyAlignment="1">
      <alignment horizontal="right" vertical="center"/>
    </xf>
    <xf numFmtId="0" fontId="9" fillId="0" borderId="8" xfId="0" applyFont="1" applyBorder="1" applyAlignment="1">
      <alignment horizontal="center" vertical="center"/>
    </xf>
    <xf numFmtId="0" fontId="18" fillId="0" borderId="1" xfId="0" applyFont="1" applyBorder="1"/>
    <xf numFmtId="0" fontId="24" fillId="0" borderId="8" xfId="0" applyFont="1" applyBorder="1" applyAlignment="1">
      <alignment horizontal="center" vertical="center"/>
    </xf>
    <xf numFmtId="0" fontId="24" fillId="0" borderId="1" xfId="0" applyFont="1" applyBorder="1" applyAlignment="1">
      <alignment horizontal="left" vertical="top" wrapText="1"/>
    </xf>
    <xf numFmtId="0" fontId="5" fillId="3" borderId="1" xfId="0" applyFont="1" applyFill="1" applyBorder="1" applyAlignment="1">
      <alignment vertical="top" wrapText="1"/>
    </xf>
    <xf numFmtId="2" fontId="5" fillId="0" borderId="3" xfId="0" quotePrefix="1" applyNumberFormat="1" applyFont="1" applyBorder="1" applyAlignment="1">
      <alignment horizontal="right" vertical="center"/>
    </xf>
    <xf numFmtId="1" fontId="24" fillId="0" borderId="8" xfId="0" applyNumberFormat="1" applyFont="1" applyBorder="1" applyAlignment="1">
      <alignment horizontal="center" vertical="center"/>
    </xf>
    <xf numFmtId="0" fontId="24" fillId="3" borderId="1" xfId="0" applyFont="1" applyFill="1" applyBorder="1" applyAlignment="1">
      <alignment horizontal="left" vertical="top" wrapText="1"/>
    </xf>
    <xf numFmtId="0" fontId="24" fillId="2" borderId="1" xfId="0" applyFont="1" applyFill="1" applyBorder="1" applyAlignment="1">
      <alignment horizontal="center" vertical="top" wrapText="1"/>
    </xf>
    <xf numFmtId="0" fontId="5" fillId="2" borderId="1" xfId="0" applyFont="1" applyFill="1" applyBorder="1" applyAlignment="1">
      <alignment horizontal="center" vertical="center" wrapText="1"/>
    </xf>
    <xf numFmtId="2" fontId="24" fillId="2" borderId="3" xfId="0" applyNumberFormat="1" applyFont="1" applyFill="1" applyBorder="1" applyAlignment="1">
      <alignment horizontal="right" vertical="center" wrapText="1"/>
    </xf>
    <xf numFmtId="1" fontId="12" fillId="3" borderId="8" xfId="0" applyNumberFormat="1" applyFont="1" applyFill="1" applyBorder="1" applyAlignment="1">
      <alignment horizontal="center" vertical="center"/>
    </xf>
    <xf numFmtId="0" fontId="5" fillId="3" borderId="1" xfId="0" applyFont="1" applyFill="1" applyBorder="1" applyAlignment="1">
      <alignment horizontal="left" vertical="top" wrapText="1"/>
    </xf>
    <xf numFmtId="1" fontId="31" fillId="2" borderId="8" xfId="0" applyNumberFormat="1" applyFont="1" applyFill="1" applyBorder="1" applyAlignment="1">
      <alignment horizontal="center" vertical="center"/>
    </xf>
    <xf numFmtId="0" fontId="9" fillId="2" borderId="1" xfId="0" applyFont="1" applyFill="1" applyBorder="1" applyAlignment="1">
      <alignment horizontal="center"/>
    </xf>
    <xf numFmtId="2" fontId="32" fillId="2" borderId="1" xfId="0" applyNumberFormat="1" applyFont="1" applyFill="1" applyBorder="1" applyAlignment="1">
      <alignment horizontal="center"/>
    </xf>
    <xf numFmtId="0" fontId="32" fillId="2" borderId="1" xfId="0" applyFont="1" applyFill="1" applyBorder="1" applyAlignment="1">
      <alignment horizontal="center"/>
    </xf>
    <xf numFmtId="2" fontId="9" fillId="2" borderId="3" xfId="0" applyNumberFormat="1" applyFont="1" applyFill="1" applyBorder="1" applyAlignment="1">
      <alignment horizontal="right"/>
    </xf>
    <xf numFmtId="1" fontId="31" fillId="0" borderId="8" xfId="0" applyNumberFormat="1" applyFont="1" applyBorder="1" applyAlignment="1">
      <alignment horizontal="center" vertical="center"/>
    </xf>
    <xf numFmtId="0" fontId="33" fillId="0" borderId="1" xfId="0" applyFont="1" applyBorder="1"/>
    <xf numFmtId="2" fontId="7" fillId="0" borderId="1" xfId="0" applyNumberFormat="1" applyFont="1" applyBorder="1" applyAlignment="1">
      <alignment horizontal="center"/>
    </xf>
    <xf numFmtId="0" fontId="7" fillId="0" borderId="1" xfId="0" applyFont="1" applyBorder="1"/>
    <xf numFmtId="2" fontId="7" fillId="0" borderId="1" xfId="0" applyNumberFormat="1" applyFont="1" applyBorder="1"/>
    <xf numFmtId="2" fontId="9" fillId="0" borderId="3" xfId="0" applyNumberFormat="1" applyFont="1" applyBorder="1" applyAlignment="1">
      <alignment horizontal="right"/>
    </xf>
    <xf numFmtId="0" fontId="9" fillId="0" borderId="1" xfId="0" applyFont="1" applyBorder="1"/>
    <xf numFmtId="1" fontId="15" fillId="0" borderId="9" xfId="0" applyNumberFormat="1" applyFont="1" applyBorder="1" applyAlignment="1">
      <alignment horizontal="center" vertical="center"/>
    </xf>
    <xf numFmtId="0" fontId="10" fillId="0" borderId="4" xfId="0" applyFont="1" applyBorder="1"/>
    <xf numFmtId="2" fontId="7" fillId="0" borderId="4" xfId="0" applyNumberFormat="1" applyFont="1" applyBorder="1" applyAlignment="1">
      <alignment horizontal="center"/>
    </xf>
    <xf numFmtId="0" fontId="7" fillId="0" borderId="4" xfId="0" applyFont="1" applyBorder="1"/>
    <xf numFmtId="2" fontId="7" fillId="0" borderId="4" xfId="0" applyNumberFormat="1" applyFont="1" applyBorder="1"/>
    <xf numFmtId="2" fontId="11" fillId="0" borderId="5" xfId="0" applyNumberFormat="1" applyFont="1" applyBorder="1" applyAlignment="1">
      <alignment horizontal="right"/>
    </xf>
    <xf numFmtId="1" fontId="15" fillId="0" borderId="7" xfId="0" applyNumberFormat="1" applyFont="1" applyBorder="1" applyAlignment="1">
      <alignment horizontal="center" vertical="center"/>
    </xf>
    <xf numFmtId="2" fontId="7" fillId="0" borderId="0" xfId="0" applyNumberFormat="1" applyFont="1" applyAlignment="1">
      <alignment horizontal="right"/>
    </xf>
    <xf numFmtId="0" fontId="12" fillId="0" borderId="0" xfId="0" applyFont="1" applyAlignment="1">
      <alignment wrapText="1"/>
    </xf>
    <xf numFmtId="0" fontId="12" fillId="0" borderId="0" xfId="0" applyFont="1" applyAlignment="1">
      <alignment horizontal="left" vertical="top"/>
    </xf>
    <xf numFmtId="0" fontId="12" fillId="0" borderId="0" xfId="0" applyFont="1" applyAlignment="1">
      <alignment vertical="top"/>
    </xf>
    <xf numFmtId="0" fontId="12" fillId="0" borderId="0" xfId="0" applyFont="1" applyAlignment="1">
      <alignment horizontal="left" wrapText="1"/>
    </xf>
    <xf numFmtId="0" fontId="12" fillId="0" borderId="0" xfId="0" applyFont="1" applyAlignment="1">
      <alignment vertical="top" wrapText="1"/>
    </xf>
    <xf numFmtId="0" fontId="12" fillId="0" borderId="0" xfId="0" applyFont="1" applyAlignment="1">
      <alignment horizontal="left" vertical="top" wrapText="1" indent="1"/>
    </xf>
    <xf numFmtId="0" fontId="12" fillId="0" borderId="0" xfId="0" applyFont="1" applyAlignment="1">
      <alignment horizontal="left" vertical="top" wrapText="1"/>
    </xf>
    <xf numFmtId="1" fontId="4" fillId="0" borderId="10" xfId="0" applyNumberFormat="1" applyFont="1" applyBorder="1" applyAlignment="1">
      <alignment horizontal="center" vertical="center"/>
    </xf>
    <xf numFmtId="0" fontId="9" fillId="0" borderId="2" xfId="0" applyFont="1" applyBorder="1" applyAlignment="1">
      <alignment horizontal="center" vertical="center"/>
    </xf>
    <xf numFmtId="2" fontId="16" fillId="0" borderId="2" xfId="0" applyNumberFormat="1" applyFont="1" applyBorder="1" applyAlignment="1">
      <alignment horizontal="center" vertical="center"/>
    </xf>
    <xf numFmtId="0" fontId="16" fillId="0" borderId="2" xfId="0" applyFont="1" applyBorder="1" applyAlignment="1">
      <alignment horizontal="center" vertical="center"/>
    </xf>
    <xf numFmtId="2" fontId="16" fillId="0" borderId="11" xfId="0" applyNumberFormat="1" applyFont="1" applyBorder="1" applyAlignment="1">
      <alignment horizontal="center" vertical="center"/>
    </xf>
    <xf numFmtId="2" fontId="5" fillId="6" borderId="1" xfId="0" applyNumberFormat="1"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xf>
    <xf numFmtId="164" fontId="3" fillId="0" borderId="1" xfId="0" applyNumberFormat="1" applyFont="1" applyFill="1" applyBorder="1" applyAlignment="1" applyProtection="1">
      <alignment horizontal="center" vertical="center"/>
    </xf>
    <xf numFmtId="0" fontId="34" fillId="4" borderId="1" xfId="0" applyFont="1" applyFill="1" applyBorder="1" applyAlignment="1" applyProtection="1">
      <alignment horizontal="center" vertical="center"/>
    </xf>
    <xf numFmtId="0" fontId="34" fillId="4" borderId="1" xfId="0" applyFont="1" applyFill="1" applyBorder="1" applyAlignment="1" applyProtection="1">
      <alignment horizontal="center" vertical="center" wrapText="1"/>
    </xf>
    <xf numFmtId="0" fontId="35" fillId="0" borderId="1" xfId="0" applyFont="1" applyBorder="1" applyAlignment="1">
      <alignment horizontal="center" vertical="center"/>
    </xf>
    <xf numFmtId="0" fontId="36" fillId="0" borderId="1" xfId="0" applyFont="1" applyFill="1" applyBorder="1" applyAlignment="1" applyProtection="1">
      <alignment horizontal="center" vertical="center"/>
    </xf>
    <xf numFmtId="0" fontId="38" fillId="5" borderId="1" xfId="0"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xf>
    <xf numFmtId="0" fontId="12" fillId="0" borderId="0" xfId="0" applyFont="1" applyAlignment="1">
      <alignment horizontal="center"/>
    </xf>
  </cellXfs>
  <cellStyles count="2">
    <cellStyle name="Normal" xfId="0" builtinId="0"/>
    <cellStyle name="Normal_Sheet1" xfId="1" xr:uid="{00000000-0005-0000-0000-000001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workbookViewId="0">
      <selection activeCell="C9" sqref="C9"/>
    </sheetView>
  </sheetViews>
  <sheetFormatPr defaultRowHeight="14.25" x14ac:dyDescent="0.45"/>
  <cols>
    <col min="1" max="1" width="7.1328125" bestFit="1" customWidth="1"/>
    <col min="2" max="2" width="39.86328125" customWidth="1"/>
    <col min="3" max="3" width="16.86328125" customWidth="1"/>
    <col min="5" max="5" width="13.73046875" customWidth="1"/>
    <col min="6" max="6" width="21.1328125" customWidth="1"/>
  </cols>
  <sheetData>
    <row r="1" spans="1:11" s="1" customFormat="1" ht="23.25" x14ac:dyDescent="0.45">
      <c r="A1" s="205" t="s">
        <v>408</v>
      </c>
      <c r="B1" s="205"/>
      <c r="C1" s="205"/>
      <c r="D1" s="205"/>
      <c r="E1" s="205"/>
      <c r="F1" s="205"/>
      <c r="G1" s="29"/>
      <c r="H1" s="29"/>
      <c r="I1" s="29"/>
    </row>
    <row r="2" spans="1:11" s="28" customFormat="1" ht="23.25" customHeight="1" x14ac:dyDescent="0.45">
      <c r="A2" s="205" t="s">
        <v>409</v>
      </c>
      <c r="B2" s="205"/>
      <c r="C2" s="205"/>
      <c r="D2" s="205"/>
      <c r="E2" s="205"/>
      <c r="F2" s="205"/>
      <c r="G2" s="30"/>
      <c r="H2" s="30"/>
      <c r="I2" s="30"/>
    </row>
    <row r="3" spans="1:11" s="2" customFormat="1" ht="20.25" x14ac:dyDescent="0.4">
      <c r="A3" s="206" t="s">
        <v>414</v>
      </c>
      <c r="B3" s="206"/>
      <c r="C3" s="206"/>
      <c r="D3" s="206"/>
      <c r="E3" s="206"/>
      <c r="F3" s="206"/>
    </row>
    <row r="4" spans="1:11" s="6" customFormat="1" ht="20.25" x14ac:dyDescent="0.35">
      <c r="A4" s="207" t="s">
        <v>410</v>
      </c>
      <c r="B4" s="207"/>
      <c r="C4" s="207"/>
      <c r="D4" s="207"/>
      <c r="E4" s="207"/>
      <c r="F4" s="207"/>
    </row>
    <row r="5" spans="1:11" s="6" customFormat="1" ht="20.25" x14ac:dyDescent="0.35">
      <c r="A5" s="208" t="s">
        <v>415</v>
      </c>
      <c r="B5" s="208"/>
      <c r="C5" s="208"/>
      <c r="D5" s="208"/>
      <c r="E5" s="208"/>
      <c r="F5" s="208"/>
    </row>
    <row r="6" spans="1:11" s="6" customFormat="1" ht="20.25" x14ac:dyDescent="0.35">
      <c r="A6" s="208" t="s">
        <v>411</v>
      </c>
      <c r="B6" s="208"/>
      <c r="C6" s="208"/>
      <c r="D6" s="208"/>
      <c r="E6" s="208"/>
      <c r="F6" s="208"/>
    </row>
    <row r="7" spans="1:11" s="2" customFormat="1" ht="69" customHeight="1" x14ac:dyDescent="0.4">
      <c r="A7" s="210" t="s">
        <v>412</v>
      </c>
      <c r="B7" s="210"/>
      <c r="C7" s="210"/>
      <c r="D7" s="210"/>
      <c r="E7" s="209"/>
      <c r="F7" s="209"/>
    </row>
    <row r="8" spans="1:11" s="2" customFormat="1" ht="15" x14ac:dyDescent="0.4">
      <c r="A8" s="203" t="s">
        <v>0</v>
      </c>
      <c r="B8" s="203" t="s">
        <v>1</v>
      </c>
      <c r="C8" s="204" t="s">
        <v>2</v>
      </c>
      <c r="D8" s="203" t="s">
        <v>3</v>
      </c>
      <c r="E8" s="203" t="s">
        <v>4</v>
      </c>
      <c r="F8" s="203" t="s">
        <v>5</v>
      </c>
    </row>
    <row r="9" spans="1:11" s="2" customFormat="1" ht="195" x14ac:dyDescent="0.4">
      <c r="A9" s="3">
        <v>1</v>
      </c>
      <c r="B9" s="4" t="s">
        <v>6</v>
      </c>
      <c r="C9" s="5">
        <v>1</v>
      </c>
      <c r="D9" s="5" t="s">
        <v>7</v>
      </c>
      <c r="E9" s="202"/>
      <c r="F9" s="5">
        <f t="shared" ref="F9:F14" si="0">+C9*E9</f>
        <v>0</v>
      </c>
    </row>
    <row r="10" spans="1:11" s="9" customFormat="1" ht="90" x14ac:dyDescent="0.4">
      <c r="A10" s="3">
        <v>2</v>
      </c>
      <c r="B10" s="4" t="s">
        <v>8</v>
      </c>
      <c r="C10" s="5">
        <v>8.17</v>
      </c>
      <c r="D10" s="5" t="s">
        <v>9</v>
      </c>
      <c r="E10" s="202"/>
      <c r="F10" s="5">
        <f>+C10*E10</f>
        <v>0</v>
      </c>
      <c r="K10" s="10"/>
    </row>
    <row r="11" spans="1:11" s="9" customFormat="1" ht="30" x14ac:dyDescent="0.4">
      <c r="A11" s="3">
        <v>3</v>
      </c>
      <c r="B11" s="4" t="s">
        <v>10</v>
      </c>
      <c r="C11" s="5">
        <v>17.170000000000002</v>
      </c>
      <c r="D11" s="5" t="s">
        <v>9</v>
      </c>
      <c r="E11" s="202"/>
      <c r="F11" s="5">
        <f>+C11*E11</f>
        <v>0</v>
      </c>
      <c r="K11" s="10"/>
    </row>
    <row r="12" spans="1:11" s="9" customFormat="1" ht="120" x14ac:dyDescent="0.4">
      <c r="A12" s="3">
        <v>4</v>
      </c>
      <c r="B12" s="4" t="s">
        <v>11</v>
      </c>
      <c r="C12" s="5">
        <v>1.39</v>
      </c>
      <c r="D12" s="5" t="s">
        <v>7</v>
      </c>
      <c r="E12" s="202"/>
      <c r="F12" s="5">
        <f t="shared" si="0"/>
        <v>0</v>
      </c>
      <c r="K12" s="10"/>
    </row>
    <row r="13" spans="1:11" s="9" customFormat="1" ht="300" x14ac:dyDescent="0.4">
      <c r="A13" s="3">
        <v>5</v>
      </c>
      <c r="B13" s="4" t="s">
        <v>12</v>
      </c>
      <c r="C13" s="5">
        <v>5.89</v>
      </c>
      <c r="D13" s="5" t="s">
        <v>7</v>
      </c>
      <c r="E13" s="202"/>
      <c r="F13" s="5">
        <f t="shared" si="0"/>
        <v>0</v>
      </c>
      <c r="K13" s="10"/>
    </row>
    <row r="14" spans="1:11" s="13" customFormat="1" ht="315" x14ac:dyDescent="0.4">
      <c r="A14" s="3">
        <v>6</v>
      </c>
      <c r="B14" s="4" t="s">
        <v>13</v>
      </c>
      <c r="C14" s="5">
        <v>2.72</v>
      </c>
      <c r="D14" s="5" t="s">
        <v>7</v>
      </c>
      <c r="E14" s="202"/>
      <c r="F14" s="5">
        <f t="shared" si="0"/>
        <v>0</v>
      </c>
      <c r="H14" s="14"/>
      <c r="I14" s="15"/>
    </row>
    <row r="15" spans="1:11" s="2" customFormat="1" ht="90" x14ac:dyDescent="0.4">
      <c r="A15" s="3">
        <v>7</v>
      </c>
      <c r="B15" s="4" t="s">
        <v>14</v>
      </c>
      <c r="C15" s="5">
        <f>+C13*7850*1.8%</f>
        <v>832.25700000000006</v>
      </c>
      <c r="D15" s="5" t="s">
        <v>15</v>
      </c>
      <c r="E15" s="202"/>
      <c r="F15" s="5">
        <f>+C15*E15</f>
        <v>0</v>
      </c>
    </row>
    <row r="16" spans="1:11" s="2" customFormat="1" ht="90" x14ac:dyDescent="0.4">
      <c r="A16" s="3">
        <v>8</v>
      </c>
      <c r="B16" s="4" t="s">
        <v>16</v>
      </c>
      <c r="C16" s="5">
        <f>+C14*7850*1.5%</f>
        <v>320.27999999999997</v>
      </c>
      <c r="D16" s="5" t="s">
        <v>15</v>
      </c>
      <c r="E16" s="202"/>
      <c r="F16" s="5">
        <f>+C16*E16</f>
        <v>0</v>
      </c>
    </row>
    <row r="17" spans="1:11" s="16" customFormat="1" ht="75" x14ac:dyDescent="0.4">
      <c r="A17" s="3">
        <v>9</v>
      </c>
      <c r="B17" s="7" t="s">
        <v>17</v>
      </c>
      <c r="C17" s="8">
        <v>46.5</v>
      </c>
      <c r="D17" s="8" t="s">
        <v>9</v>
      </c>
      <c r="E17" s="202"/>
      <c r="F17" s="8">
        <f t="shared" ref="F17:F32" si="1">+C17*E17</f>
        <v>0</v>
      </c>
    </row>
    <row r="18" spans="1:11" s="16" customFormat="1" ht="75" x14ac:dyDescent="0.4">
      <c r="A18" s="3">
        <v>10</v>
      </c>
      <c r="B18" s="7" t="s">
        <v>18</v>
      </c>
      <c r="C18" s="8">
        <v>3.42</v>
      </c>
      <c r="D18" s="8" t="s">
        <v>9</v>
      </c>
      <c r="E18" s="202"/>
      <c r="F18" s="8">
        <f t="shared" si="1"/>
        <v>0</v>
      </c>
    </row>
    <row r="19" spans="1:11" s="18" customFormat="1" ht="90" x14ac:dyDescent="0.35">
      <c r="A19" s="3">
        <v>11</v>
      </c>
      <c r="B19" s="7" t="s">
        <v>19</v>
      </c>
      <c r="C19" s="8">
        <v>4.95</v>
      </c>
      <c r="D19" s="8" t="s">
        <v>9</v>
      </c>
      <c r="E19" s="202"/>
      <c r="F19" s="8">
        <f t="shared" si="1"/>
        <v>0</v>
      </c>
    </row>
    <row r="20" spans="1:11" s="19" customFormat="1" ht="75" x14ac:dyDescent="0.35">
      <c r="A20" s="3">
        <v>12</v>
      </c>
      <c r="B20" s="7" t="s">
        <v>20</v>
      </c>
      <c r="C20" s="8">
        <v>3.16</v>
      </c>
      <c r="D20" s="8" t="s">
        <v>9</v>
      </c>
      <c r="E20" s="202"/>
      <c r="F20" s="8">
        <f t="shared" si="1"/>
        <v>0</v>
      </c>
    </row>
    <row r="21" spans="1:11" s="18" customFormat="1" ht="165" x14ac:dyDescent="0.35">
      <c r="A21" s="3">
        <v>13</v>
      </c>
      <c r="B21" s="11" t="s">
        <v>21</v>
      </c>
      <c r="C21" s="12">
        <v>5.12</v>
      </c>
      <c r="D21" s="8" t="s">
        <v>7</v>
      </c>
      <c r="E21" s="202"/>
      <c r="F21" s="8">
        <f t="shared" si="1"/>
        <v>0</v>
      </c>
    </row>
    <row r="22" spans="1:11" s="16" customFormat="1" ht="30" x14ac:dyDescent="0.4">
      <c r="A22" s="3">
        <v>14</v>
      </c>
      <c r="B22" s="4" t="s">
        <v>22</v>
      </c>
      <c r="C22" s="5">
        <v>36.729999999999997</v>
      </c>
      <c r="D22" s="5" t="s">
        <v>9</v>
      </c>
      <c r="E22" s="202"/>
      <c r="F22" s="5">
        <f t="shared" si="1"/>
        <v>0</v>
      </c>
    </row>
    <row r="23" spans="1:11" s="20" customFormat="1" ht="60" x14ac:dyDescent="0.4">
      <c r="A23" s="3">
        <v>15</v>
      </c>
      <c r="B23" s="4" t="s">
        <v>23</v>
      </c>
      <c r="C23" s="5">
        <v>14.58</v>
      </c>
      <c r="D23" s="5" t="s">
        <v>9</v>
      </c>
      <c r="E23" s="202"/>
      <c r="F23" s="5">
        <f t="shared" si="1"/>
        <v>0</v>
      </c>
      <c r="J23" s="21"/>
      <c r="K23" s="22"/>
    </row>
    <row r="24" spans="1:11" s="9" customFormat="1" ht="30" x14ac:dyDescent="0.4">
      <c r="A24" s="3">
        <v>16</v>
      </c>
      <c r="B24" s="4" t="s">
        <v>24</v>
      </c>
      <c r="C24" s="5">
        <v>3.89</v>
      </c>
      <c r="D24" s="5" t="s">
        <v>9</v>
      </c>
      <c r="E24" s="202"/>
      <c r="F24" s="5">
        <f t="shared" si="1"/>
        <v>0</v>
      </c>
    </row>
    <row r="25" spans="1:11" s="16" customFormat="1" ht="30" x14ac:dyDescent="0.4">
      <c r="A25" s="3">
        <v>17</v>
      </c>
      <c r="B25" s="4" t="s">
        <v>25</v>
      </c>
      <c r="C25" s="5">
        <v>3.89</v>
      </c>
      <c r="D25" s="5" t="s">
        <v>9</v>
      </c>
      <c r="E25" s="202"/>
      <c r="F25" s="5">
        <f t="shared" si="1"/>
        <v>0</v>
      </c>
    </row>
    <row r="26" spans="1:11" s="6" customFormat="1" ht="75" x14ac:dyDescent="0.35">
      <c r="A26" s="3">
        <v>18</v>
      </c>
      <c r="B26" s="17" t="s">
        <v>26</v>
      </c>
      <c r="C26" s="8">
        <v>3.6</v>
      </c>
      <c r="D26" s="8" t="s">
        <v>9</v>
      </c>
      <c r="E26" s="202"/>
      <c r="F26" s="8">
        <f t="shared" si="1"/>
        <v>0</v>
      </c>
    </row>
    <row r="27" spans="1:11" s="16" customFormat="1" ht="180" x14ac:dyDescent="0.4">
      <c r="A27" s="3">
        <v>19</v>
      </c>
      <c r="B27" s="17" t="s">
        <v>27</v>
      </c>
      <c r="C27" s="5">
        <v>16.399999999999999</v>
      </c>
      <c r="D27" s="5" t="s">
        <v>28</v>
      </c>
      <c r="E27" s="202"/>
      <c r="F27" s="5">
        <f t="shared" si="1"/>
        <v>0</v>
      </c>
    </row>
    <row r="28" spans="1:11" s="27" customFormat="1" ht="150" x14ac:dyDescent="0.35">
      <c r="A28" s="3">
        <v>20</v>
      </c>
      <c r="B28" s="17" t="s">
        <v>29</v>
      </c>
      <c r="C28" s="8">
        <v>5.28</v>
      </c>
      <c r="D28" s="8" t="s">
        <v>9</v>
      </c>
      <c r="E28" s="202"/>
      <c r="F28" s="8">
        <f t="shared" si="1"/>
        <v>0</v>
      </c>
    </row>
    <row r="29" spans="1:11" s="27" customFormat="1" ht="60" x14ac:dyDescent="0.35">
      <c r="A29" s="3">
        <v>21</v>
      </c>
      <c r="B29" s="4" t="s">
        <v>30</v>
      </c>
      <c r="C29" s="5">
        <v>3.6</v>
      </c>
      <c r="D29" s="5" t="s">
        <v>31</v>
      </c>
      <c r="E29" s="202"/>
      <c r="F29" s="5">
        <f t="shared" si="1"/>
        <v>0</v>
      </c>
    </row>
    <row r="30" spans="1:11" ht="90" x14ac:dyDescent="0.45">
      <c r="A30" s="3">
        <v>22</v>
      </c>
      <c r="B30" s="7" t="s">
        <v>32</v>
      </c>
      <c r="C30" s="8">
        <v>936.41</v>
      </c>
      <c r="D30" s="8" t="s">
        <v>15</v>
      </c>
      <c r="E30" s="202"/>
      <c r="F30" s="8">
        <f t="shared" si="1"/>
        <v>0</v>
      </c>
    </row>
    <row r="31" spans="1:11" ht="90" x14ac:dyDescent="0.45">
      <c r="A31" s="3">
        <v>23</v>
      </c>
      <c r="B31" s="7" t="s">
        <v>33</v>
      </c>
      <c r="C31" s="8">
        <v>1808.08</v>
      </c>
      <c r="D31" s="8" t="s">
        <v>15</v>
      </c>
      <c r="E31" s="202"/>
      <c r="F31" s="8">
        <f t="shared" si="1"/>
        <v>0</v>
      </c>
    </row>
    <row r="32" spans="1:11" ht="105" x14ac:dyDescent="0.45">
      <c r="A32" s="3">
        <v>24</v>
      </c>
      <c r="B32" s="23" t="s">
        <v>34</v>
      </c>
      <c r="C32" s="5">
        <f>+C22</f>
        <v>36.729999999999997</v>
      </c>
      <c r="D32" s="5" t="s">
        <v>9</v>
      </c>
      <c r="E32" s="202"/>
      <c r="F32" s="5">
        <f t="shared" si="1"/>
        <v>0</v>
      </c>
    </row>
    <row r="33" spans="1:6" ht="120" x14ac:dyDescent="0.45">
      <c r="A33" s="3">
        <v>25</v>
      </c>
      <c r="B33" s="23" t="s">
        <v>35</v>
      </c>
      <c r="C33" s="5">
        <f>+C23+C24</f>
        <v>18.47</v>
      </c>
      <c r="D33" s="5" t="s">
        <v>9</v>
      </c>
      <c r="E33" s="202"/>
      <c r="F33" s="5">
        <f>+C33*E33</f>
        <v>0</v>
      </c>
    </row>
    <row r="34" spans="1:6" ht="75" x14ac:dyDescent="0.45">
      <c r="A34" s="3">
        <v>26</v>
      </c>
      <c r="B34" s="4" t="s">
        <v>36</v>
      </c>
      <c r="C34" s="5">
        <f>+C33</f>
        <v>18.47</v>
      </c>
      <c r="D34" s="5" t="s">
        <v>9</v>
      </c>
      <c r="E34" s="202"/>
      <c r="F34" s="5">
        <f>+C34*E34</f>
        <v>0</v>
      </c>
    </row>
    <row r="35" spans="1:6" ht="105" x14ac:dyDescent="0.45">
      <c r="A35" s="3">
        <v>27</v>
      </c>
      <c r="B35" s="24" t="s">
        <v>37</v>
      </c>
      <c r="C35" s="25">
        <v>142.08000000000001</v>
      </c>
      <c r="D35" s="26" t="s">
        <v>38</v>
      </c>
      <c r="E35" s="202"/>
      <c r="F35" s="8">
        <f t="shared" ref="F35" si="2">+C35*E35</f>
        <v>0</v>
      </c>
    </row>
    <row r="36" spans="1:6" ht="15" x14ac:dyDescent="0.45">
      <c r="A36" s="39"/>
      <c r="B36" s="40" t="s">
        <v>43</v>
      </c>
      <c r="C36" s="41"/>
      <c r="D36" s="42"/>
      <c r="E36" s="43"/>
      <c r="F36" s="44">
        <f>SUM(F9:F35)</f>
        <v>0</v>
      </c>
    </row>
    <row r="37" spans="1:6" ht="15.4" x14ac:dyDescent="0.45">
      <c r="B37" s="31" t="s">
        <v>39</v>
      </c>
      <c r="C37" s="32"/>
      <c r="D37" s="33"/>
      <c r="E37" s="34"/>
      <c r="F37" s="45">
        <f>F36*0.18</f>
        <v>0</v>
      </c>
    </row>
    <row r="38" spans="1:6" ht="15.4" x14ac:dyDescent="0.45">
      <c r="B38" s="31" t="s">
        <v>40</v>
      </c>
      <c r="C38" s="32"/>
      <c r="D38" s="33"/>
      <c r="E38" s="34"/>
      <c r="F38" s="45">
        <f>F37+F36</f>
        <v>0</v>
      </c>
    </row>
    <row r="39" spans="1:6" ht="15.4" x14ac:dyDescent="0.45">
      <c r="B39" s="31" t="s">
        <v>41</v>
      </c>
      <c r="C39" s="32"/>
      <c r="D39" s="33"/>
      <c r="E39" s="34"/>
      <c r="F39" s="45">
        <f>F38*0.01</f>
        <v>0</v>
      </c>
    </row>
    <row r="40" spans="1:6" ht="18" thickBot="1" x14ac:dyDescent="0.55000000000000004">
      <c r="B40" s="35" t="s">
        <v>42</v>
      </c>
      <c r="C40" s="36"/>
      <c r="D40" s="37"/>
      <c r="E40" s="38"/>
      <c r="F40" s="46">
        <f>F38+F39</f>
        <v>0</v>
      </c>
    </row>
  </sheetData>
  <mergeCells count="8">
    <mergeCell ref="A6:F6"/>
    <mergeCell ref="E7:F7"/>
    <mergeCell ref="A7:D7"/>
    <mergeCell ref="A1:F1"/>
    <mergeCell ref="A2:F2"/>
    <mergeCell ref="A3:F3"/>
    <mergeCell ref="A4:F4"/>
    <mergeCell ref="A5:F5"/>
  </mergeCells>
  <dataValidations count="2">
    <dataValidation type="decimal" allowBlank="1" showInputMessage="1" showErrorMessage="1" errorTitle="Invalid Entry" error="Only Numeric Values are allowed. " promptTitle="Quantity" prompt="Please enter the Quantity for this item. " sqref="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C29" xr:uid="{00000000-0002-0000-0000-000000000000}">
      <formula1>0</formula1>
      <formula2>999999999999999</formula2>
    </dataValidation>
    <dataValidation type="decimal" allowBlank="1" showInputMessage="1" showErrorMessage="1" errorTitle="Invalid Entry" error="Only Numeric Values are allowed. " promptTitle="Estimated Rate" prompt="Please enter the Rate for this item. " sqref="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xr:uid="{00000000-0002-0000-0000-000001000000}">
      <formula1>0</formula1>
      <formula2>999999999999999</formula2>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32"/>
  <sheetViews>
    <sheetView tabSelected="1" zoomScaleNormal="100" workbookViewId="0">
      <selection activeCell="A6" sqref="A6:F6"/>
    </sheetView>
  </sheetViews>
  <sheetFormatPr defaultColWidth="13.86328125" defaultRowHeight="15" x14ac:dyDescent="0.4"/>
  <cols>
    <col min="1" max="1" width="7.265625" style="53" bestFit="1" customWidth="1"/>
    <col min="2" max="2" width="73.86328125" style="20" customWidth="1"/>
    <col min="3" max="3" width="9.1328125" style="54" bestFit="1" customWidth="1"/>
    <col min="4" max="4" width="7.1328125" style="20" bestFit="1" customWidth="1"/>
    <col min="5" max="5" width="9.3984375" style="55" bestFit="1" customWidth="1"/>
    <col min="6" max="6" width="16.73046875" style="55" customWidth="1"/>
    <col min="7" max="251" width="13.86328125" style="20"/>
    <col min="252" max="252" width="7.1328125" style="20" bestFit="1" customWidth="1"/>
    <col min="253" max="253" width="48.1328125" style="20" customWidth="1"/>
    <col min="254" max="254" width="12.86328125" style="20" bestFit="1" customWidth="1"/>
    <col min="255" max="255" width="7.73046875" style="20" customWidth="1"/>
    <col min="256" max="256" width="13.73046875" style="20" bestFit="1" customWidth="1"/>
    <col min="257" max="257" width="16.265625" style="20" bestFit="1" customWidth="1"/>
    <col min="258" max="258" width="14.86328125" style="20" customWidth="1"/>
    <col min="259" max="507" width="13.86328125" style="20"/>
    <col min="508" max="508" width="7.1328125" style="20" bestFit="1" customWidth="1"/>
    <col min="509" max="509" width="48.1328125" style="20" customWidth="1"/>
    <col min="510" max="510" width="12.86328125" style="20" bestFit="1" customWidth="1"/>
    <col min="511" max="511" width="7.73046875" style="20" customWidth="1"/>
    <col min="512" max="512" width="13.73046875" style="20" bestFit="1" customWidth="1"/>
    <col min="513" max="513" width="16.265625" style="20" bestFit="1" customWidth="1"/>
    <col min="514" max="514" width="14.86328125" style="20" customWidth="1"/>
    <col min="515" max="763" width="13.86328125" style="20"/>
    <col min="764" max="764" width="7.1328125" style="20" bestFit="1" customWidth="1"/>
    <col min="765" max="765" width="48.1328125" style="20" customWidth="1"/>
    <col min="766" max="766" width="12.86328125" style="20" bestFit="1" customWidth="1"/>
    <col min="767" max="767" width="7.73046875" style="20" customWidth="1"/>
    <col min="768" max="768" width="13.73046875" style="20" bestFit="1" customWidth="1"/>
    <col min="769" max="769" width="16.265625" style="20" bestFit="1" customWidth="1"/>
    <col min="770" max="770" width="14.86328125" style="20" customWidth="1"/>
    <col min="771" max="1019" width="13.86328125" style="20"/>
    <col min="1020" max="1020" width="7.1328125" style="20" bestFit="1" customWidth="1"/>
    <col min="1021" max="1021" width="48.1328125" style="20" customWidth="1"/>
    <col min="1022" max="1022" width="12.86328125" style="20" bestFit="1" customWidth="1"/>
    <col min="1023" max="1023" width="7.73046875" style="20" customWidth="1"/>
    <col min="1024" max="1024" width="13.73046875" style="20" bestFit="1" customWidth="1"/>
    <col min="1025" max="1025" width="16.265625" style="20" bestFit="1" customWidth="1"/>
    <col min="1026" max="1026" width="14.86328125" style="20" customWidth="1"/>
    <col min="1027" max="1275" width="13.86328125" style="20"/>
    <col min="1276" max="1276" width="7.1328125" style="20" bestFit="1" customWidth="1"/>
    <col min="1277" max="1277" width="48.1328125" style="20" customWidth="1"/>
    <col min="1278" max="1278" width="12.86328125" style="20" bestFit="1" customWidth="1"/>
    <col min="1279" max="1279" width="7.73046875" style="20" customWidth="1"/>
    <col min="1280" max="1280" width="13.73046875" style="20" bestFit="1" customWidth="1"/>
    <col min="1281" max="1281" width="16.265625" style="20" bestFit="1" customWidth="1"/>
    <col min="1282" max="1282" width="14.86328125" style="20" customWidth="1"/>
    <col min="1283" max="1531" width="13.86328125" style="20"/>
    <col min="1532" max="1532" width="7.1328125" style="20" bestFit="1" customWidth="1"/>
    <col min="1533" max="1533" width="48.1328125" style="20" customWidth="1"/>
    <col min="1534" max="1534" width="12.86328125" style="20" bestFit="1" customWidth="1"/>
    <col min="1535" max="1535" width="7.73046875" style="20" customWidth="1"/>
    <col min="1536" max="1536" width="13.73046875" style="20" bestFit="1" customWidth="1"/>
    <col min="1537" max="1537" width="16.265625" style="20" bestFit="1" customWidth="1"/>
    <col min="1538" max="1538" width="14.86328125" style="20" customWidth="1"/>
    <col min="1539" max="1787" width="13.86328125" style="20"/>
    <col min="1788" max="1788" width="7.1328125" style="20" bestFit="1" customWidth="1"/>
    <col min="1789" max="1789" width="48.1328125" style="20" customWidth="1"/>
    <col min="1790" max="1790" width="12.86328125" style="20" bestFit="1" customWidth="1"/>
    <col min="1791" max="1791" width="7.73046875" style="20" customWidth="1"/>
    <col min="1792" max="1792" width="13.73046875" style="20" bestFit="1" customWidth="1"/>
    <col min="1793" max="1793" width="16.265625" style="20" bestFit="1" customWidth="1"/>
    <col min="1794" max="1794" width="14.86328125" style="20" customWidth="1"/>
    <col min="1795" max="2043" width="13.86328125" style="20"/>
    <col min="2044" max="2044" width="7.1328125" style="20" bestFit="1" customWidth="1"/>
    <col min="2045" max="2045" width="48.1328125" style="20" customWidth="1"/>
    <col min="2046" max="2046" width="12.86328125" style="20" bestFit="1" customWidth="1"/>
    <col min="2047" max="2047" width="7.73046875" style="20" customWidth="1"/>
    <col min="2048" max="2048" width="13.73046875" style="20" bestFit="1" customWidth="1"/>
    <col min="2049" max="2049" width="16.265625" style="20" bestFit="1" customWidth="1"/>
    <col min="2050" max="2050" width="14.86328125" style="20" customWidth="1"/>
    <col min="2051" max="2299" width="13.86328125" style="20"/>
    <col min="2300" max="2300" width="7.1328125" style="20" bestFit="1" customWidth="1"/>
    <col min="2301" max="2301" width="48.1328125" style="20" customWidth="1"/>
    <col min="2302" max="2302" width="12.86328125" style="20" bestFit="1" customWidth="1"/>
    <col min="2303" max="2303" width="7.73046875" style="20" customWidth="1"/>
    <col min="2304" max="2304" width="13.73046875" style="20" bestFit="1" customWidth="1"/>
    <col min="2305" max="2305" width="16.265625" style="20" bestFit="1" customWidth="1"/>
    <col min="2306" max="2306" width="14.86328125" style="20" customWidth="1"/>
    <col min="2307" max="2555" width="13.86328125" style="20"/>
    <col min="2556" max="2556" width="7.1328125" style="20" bestFit="1" customWidth="1"/>
    <col min="2557" max="2557" width="48.1328125" style="20" customWidth="1"/>
    <col min="2558" max="2558" width="12.86328125" style="20" bestFit="1" customWidth="1"/>
    <col min="2559" max="2559" width="7.73046875" style="20" customWidth="1"/>
    <col min="2560" max="2560" width="13.73046875" style="20" bestFit="1" customWidth="1"/>
    <col min="2561" max="2561" width="16.265625" style="20" bestFit="1" customWidth="1"/>
    <col min="2562" max="2562" width="14.86328125" style="20" customWidth="1"/>
    <col min="2563" max="2811" width="13.86328125" style="20"/>
    <col min="2812" max="2812" width="7.1328125" style="20" bestFit="1" customWidth="1"/>
    <col min="2813" max="2813" width="48.1328125" style="20" customWidth="1"/>
    <col min="2814" max="2814" width="12.86328125" style="20" bestFit="1" customWidth="1"/>
    <col min="2815" max="2815" width="7.73046875" style="20" customWidth="1"/>
    <col min="2816" max="2816" width="13.73046875" style="20" bestFit="1" customWidth="1"/>
    <col min="2817" max="2817" width="16.265625" style="20" bestFit="1" customWidth="1"/>
    <col min="2818" max="2818" width="14.86328125" style="20" customWidth="1"/>
    <col min="2819" max="3067" width="13.86328125" style="20"/>
    <col min="3068" max="3068" width="7.1328125" style="20" bestFit="1" customWidth="1"/>
    <col min="3069" max="3069" width="48.1328125" style="20" customWidth="1"/>
    <col min="3070" max="3070" width="12.86328125" style="20" bestFit="1" customWidth="1"/>
    <col min="3071" max="3071" width="7.73046875" style="20" customWidth="1"/>
    <col min="3072" max="3072" width="13.73046875" style="20" bestFit="1" customWidth="1"/>
    <col min="3073" max="3073" width="16.265625" style="20" bestFit="1" customWidth="1"/>
    <col min="3074" max="3074" width="14.86328125" style="20" customWidth="1"/>
    <col min="3075" max="3323" width="13.86328125" style="20"/>
    <col min="3324" max="3324" width="7.1328125" style="20" bestFit="1" customWidth="1"/>
    <col min="3325" max="3325" width="48.1328125" style="20" customWidth="1"/>
    <col min="3326" max="3326" width="12.86328125" style="20" bestFit="1" customWidth="1"/>
    <col min="3327" max="3327" width="7.73046875" style="20" customWidth="1"/>
    <col min="3328" max="3328" width="13.73046875" style="20" bestFit="1" customWidth="1"/>
    <col min="3329" max="3329" width="16.265625" style="20" bestFit="1" customWidth="1"/>
    <col min="3330" max="3330" width="14.86328125" style="20" customWidth="1"/>
    <col min="3331" max="3579" width="13.86328125" style="20"/>
    <col min="3580" max="3580" width="7.1328125" style="20" bestFit="1" customWidth="1"/>
    <col min="3581" max="3581" width="48.1328125" style="20" customWidth="1"/>
    <col min="3582" max="3582" width="12.86328125" style="20" bestFit="1" customWidth="1"/>
    <col min="3583" max="3583" width="7.73046875" style="20" customWidth="1"/>
    <col min="3584" max="3584" width="13.73046875" style="20" bestFit="1" customWidth="1"/>
    <col min="3585" max="3585" width="16.265625" style="20" bestFit="1" customWidth="1"/>
    <col min="3586" max="3586" width="14.86328125" style="20" customWidth="1"/>
    <col min="3587" max="3835" width="13.86328125" style="20"/>
    <col min="3836" max="3836" width="7.1328125" style="20" bestFit="1" customWidth="1"/>
    <col min="3837" max="3837" width="48.1328125" style="20" customWidth="1"/>
    <col min="3838" max="3838" width="12.86328125" style="20" bestFit="1" customWidth="1"/>
    <col min="3839" max="3839" width="7.73046875" style="20" customWidth="1"/>
    <col min="3840" max="3840" width="13.73046875" style="20" bestFit="1" customWidth="1"/>
    <col min="3841" max="3841" width="16.265625" style="20" bestFit="1" customWidth="1"/>
    <col min="3842" max="3842" width="14.86328125" style="20" customWidth="1"/>
    <col min="3843" max="4091" width="13.86328125" style="20"/>
    <col min="4092" max="4092" width="7.1328125" style="20" bestFit="1" customWidth="1"/>
    <col min="4093" max="4093" width="48.1328125" style="20" customWidth="1"/>
    <col min="4094" max="4094" width="12.86328125" style="20" bestFit="1" customWidth="1"/>
    <col min="4095" max="4095" width="7.73046875" style="20" customWidth="1"/>
    <col min="4096" max="4096" width="13.73046875" style="20" bestFit="1" customWidth="1"/>
    <col min="4097" max="4097" width="16.265625" style="20" bestFit="1" customWidth="1"/>
    <col min="4098" max="4098" width="14.86328125" style="20" customWidth="1"/>
    <col min="4099" max="4347" width="13.86328125" style="20"/>
    <col min="4348" max="4348" width="7.1328125" style="20" bestFit="1" customWidth="1"/>
    <col min="4349" max="4349" width="48.1328125" style="20" customWidth="1"/>
    <col min="4350" max="4350" width="12.86328125" style="20" bestFit="1" customWidth="1"/>
    <col min="4351" max="4351" width="7.73046875" style="20" customWidth="1"/>
    <col min="4352" max="4352" width="13.73046875" style="20" bestFit="1" customWidth="1"/>
    <col min="4353" max="4353" width="16.265625" style="20" bestFit="1" customWidth="1"/>
    <col min="4354" max="4354" width="14.86328125" style="20" customWidth="1"/>
    <col min="4355" max="4603" width="13.86328125" style="20"/>
    <col min="4604" max="4604" width="7.1328125" style="20" bestFit="1" customWidth="1"/>
    <col min="4605" max="4605" width="48.1328125" style="20" customWidth="1"/>
    <col min="4606" max="4606" width="12.86328125" style="20" bestFit="1" customWidth="1"/>
    <col min="4607" max="4607" width="7.73046875" style="20" customWidth="1"/>
    <col min="4608" max="4608" width="13.73046875" style="20" bestFit="1" customWidth="1"/>
    <col min="4609" max="4609" width="16.265625" style="20" bestFit="1" customWidth="1"/>
    <col min="4610" max="4610" width="14.86328125" style="20" customWidth="1"/>
    <col min="4611" max="4859" width="13.86328125" style="20"/>
    <col min="4860" max="4860" width="7.1328125" style="20" bestFit="1" customWidth="1"/>
    <col min="4861" max="4861" width="48.1328125" style="20" customWidth="1"/>
    <col min="4862" max="4862" width="12.86328125" style="20" bestFit="1" customWidth="1"/>
    <col min="4863" max="4863" width="7.73046875" style="20" customWidth="1"/>
    <col min="4864" max="4864" width="13.73046875" style="20" bestFit="1" customWidth="1"/>
    <col min="4865" max="4865" width="16.265625" style="20" bestFit="1" customWidth="1"/>
    <col min="4866" max="4866" width="14.86328125" style="20" customWidth="1"/>
    <col min="4867" max="5115" width="13.86328125" style="20"/>
    <col min="5116" max="5116" width="7.1328125" style="20" bestFit="1" customWidth="1"/>
    <col min="5117" max="5117" width="48.1328125" style="20" customWidth="1"/>
    <col min="5118" max="5118" width="12.86328125" style="20" bestFit="1" customWidth="1"/>
    <col min="5119" max="5119" width="7.73046875" style="20" customWidth="1"/>
    <col min="5120" max="5120" width="13.73046875" style="20" bestFit="1" customWidth="1"/>
    <col min="5121" max="5121" width="16.265625" style="20" bestFit="1" customWidth="1"/>
    <col min="5122" max="5122" width="14.86328125" style="20" customWidth="1"/>
    <col min="5123" max="5371" width="13.86328125" style="20"/>
    <col min="5372" max="5372" width="7.1328125" style="20" bestFit="1" customWidth="1"/>
    <col min="5373" max="5373" width="48.1328125" style="20" customWidth="1"/>
    <col min="5374" max="5374" width="12.86328125" style="20" bestFit="1" customWidth="1"/>
    <col min="5375" max="5375" width="7.73046875" style="20" customWidth="1"/>
    <col min="5376" max="5376" width="13.73046875" style="20" bestFit="1" customWidth="1"/>
    <col min="5377" max="5377" width="16.265625" style="20" bestFit="1" customWidth="1"/>
    <col min="5378" max="5378" width="14.86328125" style="20" customWidth="1"/>
    <col min="5379" max="5627" width="13.86328125" style="20"/>
    <col min="5628" max="5628" width="7.1328125" style="20" bestFit="1" customWidth="1"/>
    <col min="5629" max="5629" width="48.1328125" style="20" customWidth="1"/>
    <col min="5630" max="5630" width="12.86328125" style="20" bestFit="1" customWidth="1"/>
    <col min="5631" max="5631" width="7.73046875" style="20" customWidth="1"/>
    <col min="5632" max="5632" width="13.73046875" style="20" bestFit="1" customWidth="1"/>
    <col min="5633" max="5633" width="16.265625" style="20" bestFit="1" customWidth="1"/>
    <col min="5634" max="5634" width="14.86328125" style="20" customWidth="1"/>
    <col min="5635" max="5883" width="13.86328125" style="20"/>
    <col min="5884" max="5884" width="7.1328125" style="20" bestFit="1" customWidth="1"/>
    <col min="5885" max="5885" width="48.1328125" style="20" customWidth="1"/>
    <col min="5886" max="5886" width="12.86328125" style="20" bestFit="1" customWidth="1"/>
    <col min="5887" max="5887" width="7.73046875" style="20" customWidth="1"/>
    <col min="5888" max="5888" width="13.73046875" style="20" bestFit="1" customWidth="1"/>
    <col min="5889" max="5889" width="16.265625" style="20" bestFit="1" customWidth="1"/>
    <col min="5890" max="5890" width="14.86328125" style="20" customWidth="1"/>
    <col min="5891" max="6139" width="13.86328125" style="20"/>
    <col min="6140" max="6140" width="7.1328125" style="20" bestFit="1" customWidth="1"/>
    <col min="6141" max="6141" width="48.1328125" style="20" customWidth="1"/>
    <col min="6142" max="6142" width="12.86328125" style="20" bestFit="1" customWidth="1"/>
    <col min="6143" max="6143" width="7.73046875" style="20" customWidth="1"/>
    <col min="6144" max="6144" width="13.73046875" style="20" bestFit="1" customWidth="1"/>
    <col min="6145" max="6145" width="16.265625" style="20" bestFit="1" customWidth="1"/>
    <col min="6146" max="6146" width="14.86328125" style="20" customWidth="1"/>
    <col min="6147" max="6395" width="13.86328125" style="20"/>
    <col min="6396" max="6396" width="7.1328125" style="20" bestFit="1" customWidth="1"/>
    <col min="6397" max="6397" width="48.1328125" style="20" customWidth="1"/>
    <col min="6398" max="6398" width="12.86328125" style="20" bestFit="1" customWidth="1"/>
    <col min="6399" max="6399" width="7.73046875" style="20" customWidth="1"/>
    <col min="6400" max="6400" width="13.73046875" style="20" bestFit="1" customWidth="1"/>
    <col min="6401" max="6401" width="16.265625" style="20" bestFit="1" customWidth="1"/>
    <col min="6402" max="6402" width="14.86328125" style="20" customWidth="1"/>
    <col min="6403" max="6651" width="13.86328125" style="20"/>
    <col min="6652" max="6652" width="7.1328125" style="20" bestFit="1" customWidth="1"/>
    <col min="6653" max="6653" width="48.1328125" style="20" customWidth="1"/>
    <col min="6654" max="6654" width="12.86328125" style="20" bestFit="1" customWidth="1"/>
    <col min="6655" max="6655" width="7.73046875" style="20" customWidth="1"/>
    <col min="6656" max="6656" width="13.73046875" style="20" bestFit="1" customWidth="1"/>
    <col min="6657" max="6657" width="16.265625" style="20" bestFit="1" customWidth="1"/>
    <col min="6658" max="6658" width="14.86328125" style="20" customWidth="1"/>
    <col min="6659" max="6907" width="13.86328125" style="20"/>
    <col min="6908" max="6908" width="7.1328125" style="20" bestFit="1" customWidth="1"/>
    <col min="6909" max="6909" width="48.1328125" style="20" customWidth="1"/>
    <col min="6910" max="6910" width="12.86328125" style="20" bestFit="1" customWidth="1"/>
    <col min="6911" max="6911" width="7.73046875" style="20" customWidth="1"/>
    <col min="6912" max="6912" width="13.73046875" style="20" bestFit="1" customWidth="1"/>
    <col min="6913" max="6913" width="16.265625" style="20" bestFit="1" customWidth="1"/>
    <col min="6914" max="6914" width="14.86328125" style="20" customWidth="1"/>
    <col min="6915" max="7163" width="13.86328125" style="20"/>
    <col min="7164" max="7164" width="7.1328125" style="20" bestFit="1" customWidth="1"/>
    <col min="7165" max="7165" width="48.1328125" style="20" customWidth="1"/>
    <col min="7166" max="7166" width="12.86328125" style="20" bestFit="1" customWidth="1"/>
    <col min="7167" max="7167" width="7.73046875" style="20" customWidth="1"/>
    <col min="7168" max="7168" width="13.73046875" style="20" bestFit="1" customWidth="1"/>
    <col min="7169" max="7169" width="16.265625" style="20" bestFit="1" customWidth="1"/>
    <col min="7170" max="7170" width="14.86328125" style="20" customWidth="1"/>
    <col min="7171" max="7419" width="13.86328125" style="20"/>
    <col min="7420" max="7420" width="7.1328125" style="20" bestFit="1" customWidth="1"/>
    <col min="7421" max="7421" width="48.1328125" style="20" customWidth="1"/>
    <col min="7422" max="7422" width="12.86328125" style="20" bestFit="1" customWidth="1"/>
    <col min="7423" max="7423" width="7.73046875" style="20" customWidth="1"/>
    <col min="7424" max="7424" width="13.73046875" style="20" bestFit="1" customWidth="1"/>
    <col min="7425" max="7425" width="16.265625" style="20" bestFit="1" customWidth="1"/>
    <col min="7426" max="7426" width="14.86328125" style="20" customWidth="1"/>
    <col min="7427" max="7675" width="13.86328125" style="20"/>
    <col min="7676" max="7676" width="7.1328125" style="20" bestFit="1" customWidth="1"/>
    <col min="7677" max="7677" width="48.1328125" style="20" customWidth="1"/>
    <col min="7678" max="7678" width="12.86328125" style="20" bestFit="1" customWidth="1"/>
    <col min="7679" max="7679" width="7.73046875" style="20" customWidth="1"/>
    <col min="7680" max="7680" width="13.73046875" style="20" bestFit="1" customWidth="1"/>
    <col min="7681" max="7681" width="16.265625" style="20" bestFit="1" customWidth="1"/>
    <col min="7682" max="7682" width="14.86328125" style="20" customWidth="1"/>
    <col min="7683" max="7931" width="13.86328125" style="20"/>
    <col min="7932" max="7932" width="7.1328125" style="20" bestFit="1" customWidth="1"/>
    <col min="7933" max="7933" width="48.1328125" style="20" customWidth="1"/>
    <col min="7934" max="7934" width="12.86328125" style="20" bestFit="1" customWidth="1"/>
    <col min="7935" max="7935" width="7.73046875" style="20" customWidth="1"/>
    <col min="7936" max="7936" width="13.73046875" style="20" bestFit="1" customWidth="1"/>
    <col min="7937" max="7937" width="16.265625" style="20" bestFit="1" customWidth="1"/>
    <col min="7938" max="7938" width="14.86328125" style="20" customWidth="1"/>
    <col min="7939" max="8187" width="13.86328125" style="20"/>
    <col min="8188" max="8188" width="7.1328125" style="20" bestFit="1" customWidth="1"/>
    <col min="8189" max="8189" width="48.1328125" style="20" customWidth="1"/>
    <col min="8190" max="8190" width="12.86328125" style="20" bestFit="1" customWidth="1"/>
    <col min="8191" max="8191" width="7.73046875" style="20" customWidth="1"/>
    <col min="8192" max="8192" width="13.73046875" style="20" bestFit="1" customWidth="1"/>
    <col min="8193" max="8193" width="16.265625" style="20" bestFit="1" customWidth="1"/>
    <col min="8194" max="8194" width="14.86328125" style="20" customWidth="1"/>
    <col min="8195" max="8443" width="13.86328125" style="20"/>
    <col min="8444" max="8444" width="7.1328125" style="20" bestFit="1" customWidth="1"/>
    <col min="8445" max="8445" width="48.1328125" style="20" customWidth="1"/>
    <col min="8446" max="8446" width="12.86328125" style="20" bestFit="1" customWidth="1"/>
    <col min="8447" max="8447" width="7.73046875" style="20" customWidth="1"/>
    <col min="8448" max="8448" width="13.73046875" style="20" bestFit="1" customWidth="1"/>
    <col min="8449" max="8449" width="16.265625" style="20" bestFit="1" customWidth="1"/>
    <col min="8450" max="8450" width="14.86328125" style="20" customWidth="1"/>
    <col min="8451" max="8699" width="13.86328125" style="20"/>
    <col min="8700" max="8700" width="7.1328125" style="20" bestFit="1" customWidth="1"/>
    <col min="8701" max="8701" width="48.1328125" style="20" customWidth="1"/>
    <col min="8702" max="8702" width="12.86328125" style="20" bestFit="1" customWidth="1"/>
    <col min="8703" max="8703" width="7.73046875" style="20" customWidth="1"/>
    <col min="8704" max="8704" width="13.73046875" style="20" bestFit="1" customWidth="1"/>
    <col min="8705" max="8705" width="16.265625" style="20" bestFit="1" customWidth="1"/>
    <col min="8706" max="8706" width="14.86328125" style="20" customWidth="1"/>
    <col min="8707" max="8955" width="13.86328125" style="20"/>
    <col min="8956" max="8956" width="7.1328125" style="20" bestFit="1" customWidth="1"/>
    <col min="8957" max="8957" width="48.1328125" style="20" customWidth="1"/>
    <col min="8958" max="8958" width="12.86328125" style="20" bestFit="1" customWidth="1"/>
    <col min="8959" max="8959" width="7.73046875" style="20" customWidth="1"/>
    <col min="8960" max="8960" width="13.73046875" style="20" bestFit="1" customWidth="1"/>
    <col min="8961" max="8961" width="16.265625" style="20" bestFit="1" customWidth="1"/>
    <col min="8962" max="8962" width="14.86328125" style="20" customWidth="1"/>
    <col min="8963" max="9211" width="13.86328125" style="20"/>
    <col min="9212" max="9212" width="7.1328125" style="20" bestFit="1" customWidth="1"/>
    <col min="9213" max="9213" width="48.1328125" style="20" customWidth="1"/>
    <col min="9214" max="9214" width="12.86328125" style="20" bestFit="1" customWidth="1"/>
    <col min="9215" max="9215" width="7.73046875" style="20" customWidth="1"/>
    <col min="9216" max="9216" width="13.73046875" style="20" bestFit="1" customWidth="1"/>
    <col min="9217" max="9217" width="16.265625" style="20" bestFit="1" customWidth="1"/>
    <col min="9218" max="9218" width="14.86328125" style="20" customWidth="1"/>
    <col min="9219" max="9467" width="13.86328125" style="20"/>
    <col min="9468" max="9468" width="7.1328125" style="20" bestFit="1" customWidth="1"/>
    <col min="9469" max="9469" width="48.1328125" style="20" customWidth="1"/>
    <col min="9470" max="9470" width="12.86328125" style="20" bestFit="1" customWidth="1"/>
    <col min="9471" max="9471" width="7.73046875" style="20" customWidth="1"/>
    <col min="9472" max="9472" width="13.73046875" style="20" bestFit="1" customWidth="1"/>
    <col min="9473" max="9473" width="16.265625" style="20" bestFit="1" customWidth="1"/>
    <col min="9474" max="9474" width="14.86328125" style="20" customWidth="1"/>
    <col min="9475" max="9723" width="13.86328125" style="20"/>
    <col min="9724" max="9724" width="7.1328125" style="20" bestFit="1" customWidth="1"/>
    <col min="9725" max="9725" width="48.1328125" style="20" customWidth="1"/>
    <col min="9726" max="9726" width="12.86328125" style="20" bestFit="1" customWidth="1"/>
    <col min="9727" max="9727" width="7.73046875" style="20" customWidth="1"/>
    <col min="9728" max="9728" width="13.73046875" style="20" bestFit="1" customWidth="1"/>
    <col min="9729" max="9729" width="16.265625" style="20" bestFit="1" customWidth="1"/>
    <col min="9730" max="9730" width="14.86328125" style="20" customWidth="1"/>
    <col min="9731" max="9979" width="13.86328125" style="20"/>
    <col min="9980" max="9980" width="7.1328125" style="20" bestFit="1" customWidth="1"/>
    <col min="9981" max="9981" width="48.1328125" style="20" customWidth="1"/>
    <col min="9982" max="9982" width="12.86328125" style="20" bestFit="1" customWidth="1"/>
    <col min="9983" max="9983" width="7.73046875" style="20" customWidth="1"/>
    <col min="9984" max="9984" width="13.73046875" style="20" bestFit="1" customWidth="1"/>
    <col min="9985" max="9985" width="16.265625" style="20" bestFit="1" customWidth="1"/>
    <col min="9986" max="9986" width="14.86328125" style="20" customWidth="1"/>
    <col min="9987" max="10235" width="13.86328125" style="20"/>
    <col min="10236" max="10236" width="7.1328125" style="20" bestFit="1" customWidth="1"/>
    <col min="10237" max="10237" width="48.1328125" style="20" customWidth="1"/>
    <col min="10238" max="10238" width="12.86328125" style="20" bestFit="1" customWidth="1"/>
    <col min="10239" max="10239" width="7.73046875" style="20" customWidth="1"/>
    <col min="10240" max="10240" width="13.73046875" style="20" bestFit="1" customWidth="1"/>
    <col min="10241" max="10241" width="16.265625" style="20" bestFit="1" customWidth="1"/>
    <col min="10242" max="10242" width="14.86328125" style="20" customWidth="1"/>
    <col min="10243" max="10491" width="13.86328125" style="20"/>
    <col min="10492" max="10492" width="7.1328125" style="20" bestFit="1" customWidth="1"/>
    <col min="10493" max="10493" width="48.1328125" style="20" customWidth="1"/>
    <col min="10494" max="10494" width="12.86328125" style="20" bestFit="1" customWidth="1"/>
    <col min="10495" max="10495" width="7.73046875" style="20" customWidth="1"/>
    <col min="10496" max="10496" width="13.73046875" style="20" bestFit="1" customWidth="1"/>
    <col min="10497" max="10497" width="16.265625" style="20" bestFit="1" customWidth="1"/>
    <col min="10498" max="10498" width="14.86328125" style="20" customWidth="1"/>
    <col min="10499" max="10747" width="13.86328125" style="20"/>
    <col min="10748" max="10748" width="7.1328125" style="20" bestFit="1" customWidth="1"/>
    <col min="10749" max="10749" width="48.1328125" style="20" customWidth="1"/>
    <col min="10750" max="10750" width="12.86328125" style="20" bestFit="1" customWidth="1"/>
    <col min="10751" max="10751" width="7.73046875" style="20" customWidth="1"/>
    <col min="10752" max="10752" width="13.73046875" style="20" bestFit="1" customWidth="1"/>
    <col min="10753" max="10753" width="16.265625" style="20" bestFit="1" customWidth="1"/>
    <col min="10754" max="10754" width="14.86328125" style="20" customWidth="1"/>
    <col min="10755" max="11003" width="13.86328125" style="20"/>
    <col min="11004" max="11004" width="7.1328125" style="20" bestFit="1" customWidth="1"/>
    <col min="11005" max="11005" width="48.1328125" style="20" customWidth="1"/>
    <col min="11006" max="11006" width="12.86328125" style="20" bestFit="1" customWidth="1"/>
    <col min="11007" max="11007" width="7.73046875" style="20" customWidth="1"/>
    <col min="11008" max="11008" width="13.73046875" style="20" bestFit="1" customWidth="1"/>
    <col min="11009" max="11009" width="16.265625" style="20" bestFit="1" customWidth="1"/>
    <col min="11010" max="11010" width="14.86328125" style="20" customWidth="1"/>
    <col min="11011" max="11259" width="13.86328125" style="20"/>
    <col min="11260" max="11260" width="7.1328125" style="20" bestFit="1" customWidth="1"/>
    <col min="11261" max="11261" width="48.1328125" style="20" customWidth="1"/>
    <col min="11262" max="11262" width="12.86328125" style="20" bestFit="1" customWidth="1"/>
    <col min="11263" max="11263" width="7.73046875" style="20" customWidth="1"/>
    <col min="11264" max="11264" width="13.73046875" style="20" bestFit="1" customWidth="1"/>
    <col min="11265" max="11265" width="16.265625" style="20" bestFit="1" customWidth="1"/>
    <col min="11266" max="11266" width="14.86328125" style="20" customWidth="1"/>
    <col min="11267" max="11515" width="13.86328125" style="20"/>
    <col min="11516" max="11516" width="7.1328125" style="20" bestFit="1" customWidth="1"/>
    <col min="11517" max="11517" width="48.1328125" style="20" customWidth="1"/>
    <col min="11518" max="11518" width="12.86328125" style="20" bestFit="1" customWidth="1"/>
    <col min="11519" max="11519" width="7.73046875" style="20" customWidth="1"/>
    <col min="11520" max="11520" width="13.73046875" style="20" bestFit="1" customWidth="1"/>
    <col min="11521" max="11521" width="16.265625" style="20" bestFit="1" customWidth="1"/>
    <col min="11522" max="11522" width="14.86328125" style="20" customWidth="1"/>
    <col min="11523" max="11771" width="13.86328125" style="20"/>
    <col min="11772" max="11772" width="7.1328125" style="20" bestFit="1" customWidth="1"/>
    <col min="11773" max="11773" width="48.1328125" style="20" customWidth="1"/>
    <col min="11774" max="11774" width="12.86328125" style="20" bestFit="1" customWidth="1"/>
    <col min="11775" max="11775" width="7.73046875" style="20" customWidth="1"/>
    <col min="11776" max="11776" width="13.73046875" style="20" bestFit="1" customWidth="1"/>
    <col min="11777" max="11777" width="16.265625" style="20" bestFit="1" customWidth="1"/>
    <col min="11778" max="11778" width="14.86328125" style="20" customWidth="1"/>
    <col min="11779" max="12027" width="13.86328125" style="20"/>
    <col min="12028" max="12028" width="7.1328125" style="20" bestFit="1" customWidth="1"/>
    <col min="12029" max="12029" width="48.1328125" style="20" customWidth="1"/>
    <col min="12030" max="12030" width="12.86328125" style="20" bestFit="1" customWidth="1"/>
    <col min="12031" max="12031" width="7.73046875" style="20" customWidth="1"/>
    <col min="12032" max="12032" width="13.73046875" style="20" bestFit="1" customWidth="1"/>
    <col min="12033" max="12033" width="16.265625" style="20" bestFit="1" customWidth="1"/>
    <col min="12034" max="12034" width="14.86328125" style="20" customWidth="1"/>
    <col min="12035" max="12283" width="13.86328125" style="20"/>
    <col min="12284" max="12284" width="7.1328125" style="20" bestFit="1" customWidth="1"/>
    <col min="12285" max="12285" width="48.1328125" style="20" customWidth="1"/>
    <col min="12286" max="12286" width="12.86328125" style="20" bestFit="1" customWidth="1"/>
    <col min="12287" max="12287" width="7.73046875" style="20" customWidth="1"/>
    <col min="12288" max="12288" width="13.73046875" style="20" bestFit="1" customWidth="1"/>
    <col min="12289" max="12289" width="16.265625" style="20" bestFit="1" customWidth="1"/>
    <col min="12290" max="12290" width="14.86328125" style="20" customWidth="1"/>
    <col min="12291" max="12539" width="13.86328125" style="20"/>
    <col min="12540" max="12540" width="7.1328125" style="20" bestFit="1" customWidth="1"/>
    <col min="12541" max="12541" width="48.1328125" style="20" customWidth="1"/>
    <col min="12542" max="12542" width="12.86328125" style="20" bestFit="1" customWidth="1"/>
    <col min="12543" max="12543" width="7.73046875" style="20" customWidth="1"/>
    <col min="12544" max="12544" width="13.73046875" style="20" bestFit="1" customWidth="1"/>
    <col min="12545" max="12545" width="16.265625" style="20" bestFit="1" customWidth="1"/>
    <col min="12546" max="12546" width="14.86328125" style="20" customWidth="1"/>
    <col min="12547" max="12795" width="13.86328125" style="20"/>
    <col min="12796" max="12796" width="7.1328125" style="20" bestFit="1" customWidth="1"/>
    <col min="12797" max="12797" width="48.1328125" style="20" customWidth="1"/>
    <col min="12798" max="12798" width="12.86328125" style="20" bestFit="1" customWidth="1"/>
    <col min="12799" max="12799" width="7.73046875" style="20" customWidth="1"/>
    <col min="12800" max="12800" width="13.73046875" style="20" bestFit="1" customWidth="1"/>
    <col min="12801" max="12801" width="16.265625" style="20" bestFit="1" customWidth="1"/>
    <col min="12802" max="12802" width="14.86328125" style="20" customWidth="1"/>
    <col min="12803" max="13051" width="13.86328125" style="20"/>
    <col min="13052" max="13052" width="7.1328125" style="20" bestFit="1" customWidth="1"/>
    <col min="13053" max="13053" width="48.1328125" style="20" customWidth="1"/>
    <col min="13054" max="13054" width="12.86328125" style="20" bestFit="1" customWidth="1"/>
    <col min="13055" max="13055" width="7.73046875" style="20" customWidth="1"/>
    <col min="13056" max="13056" width="13.73046875" style="20" bestFit="1" customWidth="1"/>
    <col min="13057" max="13057" width="16.265625" style="20" bestFit="1" customWidth="1"/>
    <col min="13058" max="13058" width="14.86328125" style="20" customWidth="1"/>
    <col min="13059" max="13307" width="13.86328125" style="20"/>
    <col min="13308" max="13308" width="7.1328125" style="20" bestFit="1" customWidth="1"/>
    <col min="13309" max="13309" width="48.1328125" style="20" customWidth="1"/>
    <col min="13310" max="13310" width="12.86328125" style="20" bestFit="1" customWidth="1"/>
    <col min="13311" max="13311" width="7.73046875" style="20" customWidth="1"/>
    <col min="13312" max="13312" width="13.73046875" style="20" bestFit="1" customWidth="1"/>
    <col min="13313" max="13313" width="16.265625" style="20" bestFit="1" customWidth="1"/>
    <col min="13314" max="13314" width="14.86328125" style="20" customWidth="1"/>
    <col min="13315" max="13563" width="13.86328125" style="20"/>
    <col min="13564" max="13564" width="7.1328125" style="20" bestFit="1" customWidth="1"/>
    <col min="13565" max="13565" width="48.1328125" style="20" customWidth="1"/>
    <col min="13566" max="13566" width="12.86328125" style="20" bestFit="1" customWidth="1"/>
    <col min="13567" max="13567" width="7.73046875" style="20" customWidth="1"/>
    <col min="13568" max="13568" width="13.73046875" style="20" bestFit="1" customWidth="1"/>
    <col min="13569" max="13569" width="16.265625" style="20" bestFit="1" customWidth="1"/>
    <col min="13570" max="13570" width="14.86328125" style="20" customWidth="1"/>
    <col min="13571" max="13819" width="13.86328125" style="20"/>
    <col min="13820" max="13820" width="7.1328125" style="20" bestFit="1" customWidth="1"/>
    <col min="13821" max="13821" width="48.1328125" style="20" customWidth="1"/>
    <col min="13822" max="13822" width="12.86328125" style="20" bestFit="1" customWidth="1"/>
    <col min="13823" max="13823" width="7.73046875" style="20" customWidth="1"/>
    <col min="13824" max="13824" width="13.73046875" style="20" bestFit="1" customWidth="1"/>
    <col min="13825" max="13825" width="16.265625" style="20" bestFit="1" customWidth="1"/>
    <col min="13826" max="13826" width="14.86328125" style="20" customWidth="1"/>
    <col min="13827" max="14075" width="13.86328125" style="20"/>
    <col min="14076" max="14076" width="7.1328125" style="20" bestFit="1" customWidth="1"/>
    <col min="14077" max="14077" width="48.1328125" style="20" customWidth="1"/>
    <col min="14078" max="14078" width="12.86328125" style="20" bestFit="1" customWidth="1"/>
    <col min="14079" max="14079" width="7.73046875" style="20" customWidth="1"/>
    <col min="14080" max="14080" width="13.73046875" style="20" bestFit="1" customWidth="1"/>
    <col min="14081" max="14081" width="16.265625" style="20" bestFit="1" customWidth="1"/>
    <col min="14082" max="14082" width="14.86328125" style="20" customWidth="1"/>
    <col min="14083" max="14331" width="13.86328125" style="20"/>
    <col min="14332" max="14332" width="7.1328125" style="20" bestFit="1" customWidth="1"/>
    <col min="14333" max="14333" width="48.1328125" style="20" customWidth="1"/>
    <col min="14334" max="14334" width="12.86328125" style="20" bestFit="1" customWidth="1"/>
    <col min="14335" max="14335" width="7.73046875" style="20" customWidth="1"/>
    <col min="14336" max="14336" width="13.73046875" style="20" bestFit="1" customWidth="1"/>
    <col min="14337" max="14337" width="16.265625" style="20" bestFit="1" customWidth="1"/>
    <col min="14338" max="14338" width="14.86328125" style="20" customWidth="1"/>
    <col min="14339" max="14587" width="13.86328125" style="20"/>
    <col min="14588" max="14588" width="7.1328125" style="20" bestFit="1" customWidth="1"/>
    <col min="14589" max="14589" width="48.1328125" style="20" customWidth="1"/>
    <col min="14590" max="14590" width="12.86328125" style="20" bestFit="1" customWidth="1"/>
    <col min="14591" max="14591" width="7.73046875" style="20" customWidth="1"/>
    <col min="14592" max="14592" width="13.73046875" style="20" bestFit="1" customWidth="1"/>
    <col min="14593" max="14593" width="16.265625" style="20" bestFit="1" customWidth="1"/>
    <col min="14594" max="14594" width="14.86328125" style="20" customWidth="1"/>
    <col min="14595" max="14843" width="13.86328125" style="20"/>
    <col min="14844" max="14844" width="7.1328125" style="20" bestFit="1" customWidth="1"/>
    <col min="14845" max="14845" width="48.1328125" style="20" customWidth="1"/>
    <col min="14846" max="14846" width="12.86328125" style="20" bestFit="1" customWidth="1"/>
    <col min="14847" max="14847" width="7.73046875" style="20" customWidth="1"/>
    <col min="14848" max="14848" width="13.73046875" style="20" bestFit="1" customWidth="1"/>
    <col min="14849" max="14849" width="16.265625" style="20" bestFit="1" customWidth="1"/>
    <col min="14850" max="14850" width="14.86328125" style="20" customWidth="1"/>
    <col min="14851" max="15099" width="13.86328125" style="20"/>
    <col min="15100" max="15100" width="7.1328125" style="20" bestFit="1" customWidth="1"/>
    <col min="15101" max="15101" width="48.1328125" style="20" customWidth="1"/>
    <col min="15102" max="15102" width="12.86328125" style="20" bestFit="1" customWidth="1"/>
    <col min="15103" max="15103" width="7.73046875" style="20" customWidth="1"/>
    <col min="15104" max="15104" width="13.73046875" style="20" bestFit="1" customWidth="1"/>
    <col min="15105" max="15105" width="16.265625" style="20" bestFit="1" customWidth="1"/>
    <col min="15106" max="15106" width="14.86328125" style="20" customWidth="1"/>
    <col min="15107" max="15355" width="13.86328125" style="20"/>
    <col min="15356" max="15356" width="7.1328125" style="20" bestFit="1" customWidth="1"/>
    <col min="15357" max="15357" width="48.1328125" style="20" customWidth="1"/>
    <col min="15358" max="15358" width="12.86328125" style="20" bestFit="1" customWidth="1"/>
    <col min="15359" max="15359" width="7.73046875" style="20" customWidth="1"/>
    <col min="15360" max="15360" width="13.73046875" style="20" bestFit="1" customWidth="1"/>
    <col min="15361" max="15361" width="16.265625" style="20" bestFit="1" customWidth="1"/>
    <col min="15362" max="15362" width="14.86328125" style="20" customWidth="1"/>
    <col min="15363" max="15611" width="13.86328125" style="20"/>
    <col min="15612" max="15612" width="7.1328125" style="20" bestFit="1" customWidth="1"/>
    <col min="15613" max="15613" width="48.1328125" style="20" customWidth="1"/>
    <col min="15614" max="15614" width="12.86328125" style="20" bestFit="1" customWidth="1"/>
    <col min="15615" max="15615" width="7.73046875" style="20" customWidth="1"/>
    <col min="15616" max="15616" width="13.73046875" style="20" bestFit="1" customWidth="1"/>
    <col min="15617" max="15617" width="16.265625" style="20" bestFit="1" customWidth="1"/>
    <col min="15618" max="15618" width="14.86328125" style="20" customWidth="1"/>
    <col min="15619" max="15867" width="13.86328125" style="20"/>
    <col min="15868" max="15868" width="7.1328125" style="20" bestFit="1" customWidth="1"/>
    <col min="15869" max="15869" width="48.1328125" style="20" customWidth="1"/>
    <col min="15870" max="15870" width="12.86328125" style="20" bestFit="1" customWidth="1"/>
    <col min="15871" max="15871" width="7.73046875" style="20" customWidth="1"/>
    <col min="15872" max="15872" width="13.73046875" style="20" bestFit="1" customWidth="1"/>
    <col min="15873" max="15873" width="16.265625" style="20" bestFit="1" customWidth="1"/>
    <col min="15874" max="15874" width="14.86328125" style="20" customWidth="1"/>
    <col min="15875" max="16123" width="13.86328125" style="20"/>
    <col min="16124" max="16124" width="7.1328125" style="20" bestFit="1" customWidth="1"/>
    <col min="16125" max="16125" width="48.1328125" style="20" customWidth="1"/>
    <col min="16126" max="16126" width="12.86328125" style="20" bestFit="1" customWidth="1"/>
    <col min="16127" max="16127" width="7.73046875" style="20" customWidth="1"/>
    <col min="16128" max="16128" width="13.73046875" style="20" bestFit="1" customWidth="1"/>
    <col min="16129" max="16129" width="16.265625" style="20" bestFit="1" customWidth="1"/>
    <col min="16130" max="16130" width="14.86328125" style="20" customWidth="1"/>
    <col min="16131" max="16384" width="13.86328125" style="20"/>
  </cols>
  <sheetData>
    <row r="1" spans="1:11" ht="20.25" x14ac:dyDescent="0.4">
      <c r="A1" s="205" t="s">
        <v>408</v>
      </c>
      <c r="B1" s="205"/>
      <c r="C1" s="205"/>
      <c r="D1" s="205"/>
      <c r="E1" s="205"/>
      <c r="F1" s="205"/>
    </row>
    <row r="2" spans="1:11" ht="20.25" x14ac:dyDescent="0.4">
      <c r="A2" s="205" t="s">
        <v>409</v>
      </c>
      <c r="B2" s="205"/>
      <c r="C2" s="205"/>
      <c r="D2" s="205"/>
      <c r="E2" s="205"/>
      <c r="F2" s="205"/>
    </row>
    <row r="3" spans="1:11" s="47" customFormat="1" ht="21.75" customHeight="1" x14ac:dyDescent="0.35">
      <c r="A3" s="206" t="s">
        <v>413</v>
      </c>
      <c r="B3" s="206"/>
      <c r="C3" s="206"/>
      <c r="D3" s="206"/>
      <c r="E3" s="206"/>
      <c r="F3" s="206"/>
    </row>
    <row r="4" spans="1:11" s="56" customFormat="1" ht="21.75" customHeight="1" x14ac:dyDescent="0.45">
      <c r="A4" s="207" t="s">
        <v>410</v>
      </c>
      <c r="B4" s="207"/>
      <c r="C4" s="207"/>
      <c r="D4" s="207"/>
      <c r="E4" s="207"/>
      <c r="F4" s="207"/>
    </row>
    <row r="5" spans="1:11" s="56" customFormat="1" ht="21.75" customHeight="1" x14ac:dyDescent="0.45">
      <c r="A5" s="208" t="s">
        <v>416</v>
      </c>
      <c r="B5" s="208"/>
      <c r="C5" s="208"/>
      <c r="D5" s="208"/>
      <c r="E5" s="208"/>
      <c r="F5" s="208"/>
    </row>
    <row r="6" spans="1:11" ht="20.25" x14ac:dyDescent="0.4">
      <c r="A6" s="208" t="s">
        <v>411</v>
      </c>
      <c r="B6" s="208"/>
      <c r="C6" s="208"/>
      <c r="D6" s="208"/>
      <c r="E6" s="208"/>
      <c r="F6" s="208"/>
    </row>
    <row r="7" spans="1:11" ht="57" customHeight="1" x14ac:dyDescent="0.4">
      <c r="A7" s="210" t="s">
        <v>412</v>
      </c>
      <c r="B7" s="210"/>
      <c r="C7" s="209"/>
      <c r="D7" s="209"/>
      <c r="E7" s="209"/>
      <c r="F7" s="209"/>
    </row>
    <row r="8" spans="1:11" s="68" customFormat="1" x14ac:dyDescent="0.45">
      <c r="A8" s="197" t="s">
        <v>0</v>
      </c>
      <c r="B8" s="198" t="s">
        <v>1</v>
      </c>
      <c r="C8" s="199" t="s">
        <v>2</v>
      </c>
      <c r="D8" s="200" t="s">
        <v>3</v>
      </c>
      <c r="E8" s="199" t="s">
        <v>4</v>
      </c>
      <c r="F8" s="201" t="s">
        <v>5</v>
      </c>
      <c r="G8" s="56"/>
      <c r="H8" s="56"/>
      <c r="I8" s="56"/>
      <c r="J8" s="56"/>
      <c r="K8" s="56"/>
    </row>
    <row r="9" spans="1:11" x14ac:dyDescent="0.4">
      <c r="A9" s="57" t="s">
        <v>90</v>
      </c>
      <c r="B9" s="58" t="s">
        <v>91</v>
      </c>
      <c r="C9" s="59"/>
      <c r="D9" s="60"/>
      <c r="E9" s="59"/>
      <c r="F9" s="61"/>
      <c r="G9" s="56"/>
      <c r="H9" s="56"/>
      <c r="I9" s="56"/>
      <c r="J9" s="56"/>
      <c r="K9" s="56"/>
    </row>
    <row r="10" spans="1:11" ht="54" x14ac:dyDescent="0.4">
      <c r="A10" s="62">
        <v>1</v>
      </c>
      <c r="B10" s="63" t="s">
        <v>92</v>
      </c>
      <c r="C10" s="64">
        <f>5.44+15.76+27.04+20.5</f>
        <v>68.739999999999995</v>
      </c>
      <c r="D10" s="65" t="s">
        <v>93</v>
      </c>
      <c r="E10" s="202"/>
      <c r="F10" s="66">
        <f t="shared" ref="F10:F18" si="0">C10*E10</f>
        <v>0</v>
      </c>
    </row>
    <row r="11" spans="1:11" s="21" customFormat="1" ht="54" x14ac:dyDescent="0.4">
      <c r="A11" s="62">
        <v>2</v>
      </c>
      <c r="B11" s="63" t="s">
        <v>94</v>
      </c>
      <c r="C11" s="64">
        <v>2</v>
      </c>
      <c r="D11" s="65" t="s">
        <v>95</v>
      </c>
      <c r="E11" s="202"/>
      <c r="F11" s="66">
        <f t="shared" si="0"/>
        <v>0</v>
      </c>
      <c r="G11" s="20"/>
      <c r="H11" s="20"/>
      <c r="I11" s="20"/>
      <c r="J11" s="20"/>
      <c r="K11" s="20"/>
    </row>
    <row r="12" spans="1:11" s="9" customFormat="1" ht="40.5" x14ac:dyDescent="0.4">
      <c r="A12" s="62">
        <v>3</v>
      </c>
      <c r="B12" s="63" t="s">
        <v>96</v>
      </c>
      <c r="C12" s="64">
        <v>2</v>
      </c>
      <c r="D12" s="65" t="s">
        <v>95</v>
      </c>
      <c r="E12" s="202"/>
      <c r="F12" s="66">
        <f t="shared" si="0"/>
        <v>0</v>
      </c>
      <c r="G12" s="20"/>
      <c r="H12" s="20"/>
      <c r="I12" s="20"/>
      <c r="J12" s="20"/>
      <c r="K12" s="20"/>
    </row>
    <row r="13" spans="1:11" s="9" customFormat="1" ht="94.5" x14ac:dyDescent="0.45">
      <c r="A13" s="62">
        <v>4</v>
      </c>
      <c r="B13" s="67" t="s">
        <v>97</v>
      </c>
      <c r="C13" s="65">
        <v>21.37</v>
      </c>
      <c r="D13" s="65" t="s">
        <v>7</v>
      </c>
      <c r="E13" s="202"/>
      <c r="F13" s="66">
        <f t="shared" si="0"/>
        <v>0</v>
      </c>
      <c r="G13" s="68"/>
      <c r="H13" s="68"/>
      <c r="I13" s="68"/>
      <c r="J13" s="68"/>
      <c r="K13" s="68"/>
    </row>
    <row r="14" spans="1:11" s="72" customFormat="1" ht="27" x14ac:dyDescent="0.45">
      <c r="A14" s="62">
        <v>5</v>
      </c>
      <c r="B14" s="67" t="s">
        <v>98</v>
      </c>
      <c r="C14" s="65">
        <v>7.06</v>
      </c>
      <c r="D14" s="65" t="s">
        <v>7</v>
      </c>
      <c r="E14" s="202"/>
      <c r="F14" s="66">
        <f t="shared" si="0"/>
        <v>0</v>
      </c>
      <c r="G14" s="68"/>
      <c r="H14" s="68"/>
      <c r="I14" s="68"/>
      <c r="J14" s="68"/>
      <c r="K14" s="68"/>
    </row>
    <row r="15" spans="1:11" s="47" customFormat="1" ht="40.5" x14ac:dyDescent="0.45">
      <c r="A15" s="62">
        <v>6</v>
      </c>
      <c r="B15" s="67" t="s">
        <v>99</v>
      </c>
      <c r="C15" s="65">
        <v>0.25</v>
      </c>
      <c r="D15" s="65" t="s">
        <v>7</v>
      </c>
      <c r="E15" s="202"/>
      <c r="F15" s="66">
        <f t="shared" si="0"/>
        <v>0</v>
      </c>
      <c r="G15" s="68"/>
      <c r="H15" s="68"/>
      <c r="I15" s="68"/>
      <c r="J15" s="68"/>
      <c r="K15" s="68"/>
    </row>
    <row r="16" spans="1:11" s="9" customFormat="1" ht="40.5" x14ac:dyDescent="0.4">
      <c r="A16" s="62">
        <v>7</v>
      </c>
      <c r="B16" s="63" t="s">
        <v>100</v>
      </c>
      <c r="C16" s="64">
        <f>3.63+2.72+2.72+12.31</f>
        <v>21.380000000000003</v>
      </c>
      <c r="D16" s="65" t="s">
        <v>93</v>
      </c>
      <c r="E16" s="202"/>
      <c r="F16" s="66">
        <f t="shared" si="0"/>
        <v>0</v>
      </c>
      <c r="G16" s="20"/>
      <c r="H16" s="20"/>
      <c r="I16" s="20"/>
      <c r="J16" s="20"/>
      <c r="K16" s="20"/>
    </row>
    <row r="17" spans="1:11" s="47" customFormat="1" ht="40.5" x14ac:dyDescent="0.4">
      <c r="A17" s="62">
        <v>8</v>
      </c>
      <c r="B17" s="63" t="s">
        <v>101</v>
      </c>
      <c r="C17" s="64">
        <f>1.88+25.88</f>
        <v>27.759999999999998</v>
      </c>
      <c r="D17" s="65" t="s">
        <v>93</v>
      </c>
      <c r="E17" s="202"/>
      <c r="F17" s="66">
        <f t="shared" si="0"/>
        <v>0</v>
      </c>
      <c r="G17" s="20"/>
      <c r="H17" s="20"/>
      <c r="I17" s="20"/>
      <c r="J17" s="20"/>
      <c r="K17" s="20"/>
    </row>
    <row r="18" spans="1:11" s="9" customFormat="1" ht="135" x14ac:dyDescent="0.4">
      <c r="A18" s="62">
        <v>9</v>
      </c>
      <c r="B18" s="67" t="s">
        <v>102</v>
      </c>
      <c r="C18" s="69">
        <v>0.19</v>
      </c>
      <c r="D18" s="70" t="s">
        <v>7</v>
      </c>
      <c r="E18" s="202"/>
      <c r="F18" s="66">
        <f t="shared" si="0"/>
        <v>0</v>
      </c>
      <c r="G18" s="21"/>
      <c r="H18" s="21"/>
      <c r="I18" s="21"/>
      <c r="J18" s="21"/>
      <c r="K18" s="21"/>
    </row>
    <row r="19" spans="1:11" s="47" customFormat="1" ht="40.5" x14ac:dyDescent="0.4">
      <c r="A19" s="62">
        <v>10</v>
      </c>
      <c r="B19" s="67" t="s">
        <v>103</v>
      </c>
      <c r="C19" s="8">
        <f>+C18*7850*2%</f>
        <v>29.830000000000002</v>
      </c>
      <c r="D19" s="8" t="s">
        <v>15</v>
      </c>
      <c r="E19" s="202"/>
      <c r="F19" s="71">
        <f t="shared" ref="F19:F36" si="1">+C19*E19</f>
        <v>0</v>
      </c>
      <c r="G19" s="9"/>
      <c r="H19" s="9"/>
      <c r="I19" s="9"/>
      <c r="J19" s="9"/>
      <c r="K19" s="9"/>
    </row>
    <row r="20" spans="1:11" s="72" customFormat="1" ht="27" x14ac:dyDescent="0.45">
      <c r="A20" s="62">
        <v>11</v>
      </c>
      <c r="B20" s="63" t="s">
        <v>104</v>
      </c>
      <c r="C20" s="8">
        <v>1.6</v>
      </c>
      <c r="D20" s="8" t="s">
        <v>9</v>
      </c>
      <c r="E20" s="202"/>
      <c r="F20" s="66">
        <f t="shared" si="1"/>
        <v>0</v>
      </c>
      <c r="G20" s="9"/>
      <c r="H20" s="9"/>
      <c r="I20" s="9"/>
      <c r="J20" s="9"/>
      <c r="K20" s="9"/>
    </row>
    <row r="21" spans="1:11" s="72" customFormat="1" ht="67.5" x14ac:dyDescent="0.45">
      <c r="A21" s="62">
        <v>12</v>
      </c>
      <c r="B21" s="63" t="s">
        <v>105</v>
      </c>
      <c r="C21" s="64">
        <f>0.92+0.21+6.94</f>
        <v>8.07</v>
      </c>
      <c r="D21" s="65" t="s">
        <v>106</v>
      </c>
      <c r="E21" s="202"/>
      <c r="F21" s="66">
        <f t="shared" si="1"/>
        <v>0</v>
      </c>
    </row>
    <row r="22" spans="1:11" s="72" customFormat="1" ht="54" x14ac:dyDescent="0.45">
      <c r="A22" s="62">
        <v>13</v>
      </c>
      <c r="B22" s="63" t="s">
        <v>107</v>
      </c>
      <c r="C22" s="8">
        <v>141.13</v>
      </c>
      <c r="D22" s="8" t="s">
        <v>108</v>
      </c>
      <c r="E22" s="202"/>
      <c r="F22" s="66">
        <f t="shared" si="1"/>
        <v>0</v>
      </c>
      <c r="G22" s="47"/>
      <c r="H22" s="47"/>
      <c r="I22" s="47"/>
      <c r="J22" s="47"/>
      <c r="K22" s="47"/>
    </row>
    <row r="23" spans="1:11" s="72" customFormat="1" ht="40.5" x14ac:dyDescent="0.45">
      <c r="A23" s="62">
        <v>14</v>
      </c>
      <c r="B23" s="63" t="s">
        <v>109</v>
      </c>
      <c r="C23" s="65">
        <f>21.45+10.88+10.88+101.14+435.24</f>
        <v>579.59</v>
      </c>
      <c r="D23" s="65" t="s">
        <v>31</v>
      </c>
      <c r="E23" s="202"/>
      <c r="F23" s="66">
        <f t="shared" si="1"/>
        <v>0</v>
      </c>
      <c r="G23" s="9"/>
      <c r="H23" s="9"/>
      <c r="I23" s="9"/>
      <c r="J23" s="9"/>
      <c r="K23" s="9"/>
    </row>
    <row r="24" spans="1:11" s="47" customFormat="1" ht="40.5" x14ac:dyDescent="0.35">
      <c r="A24" s="62">
        <v>15</v>
      </c>
      <c r="B24" s="63" t="s">
        <v>36</v>
      </c>
      <c r="C24" s="65">
        <f>1359.17+109.09+385.52+385.52+135.52+767.44+37.97+91.39+160.62+165.24+352.58</f>
        <v>3950.0599999999995</v>
      </c>
      <c r="D24" s="65" t="s">
        <v>31</v>
      </c>
      <c r="E24" s="202"/>
      <c r="F24" s="66">
        <f t="shared" si="1"/>
        <v>0</v>
      </c>
    </row>
    <row r="25" spans="1:11" s="47" customFormat="1" ht="57" x14ac:dyDescent="0.4">
      <c r="A25" s="62">
        <v>16</v>
      </c>
      <c r="B25" s="63" t="s">
        <v>110</v>
      </c>
      <c r="C25" s="65">
        <v>1359.17</v>
      </c>
      <c r="D25" s="65" t="s">
        <v>9</v>
      </c>
      <c r="E25" s="202"/>
      <c r="F25" s="66">
        <f t="shared" si="1"/>
        <v>0</v>
      </c>
      <c r="G25" s="9"/>
      <c r="H25" s="9"/>
      <c r="I25" s="9"/>
      <c r="J25" s="9"/>
      <c r="K25" s="9"/>
    </row>
    <row r="26" spans="1:11" s="72" customFormat="1" ht="54" x14ac:dyDescent="0.45">
      <c r="A26" s="62">
        <v>17</v>
      </c>
      <c r="B26" s="63" t="s">
        <v>111</v>
      </c>
      <c r="C26" s="65">
        <f>109.09+385.52+385.52+135.52+767.44+37.97+91.39+160.62+165.24+352.58</f>
        <v>2590.8900000000003</v>
      </c>
      <c r="D26" s="65" t="s">
        <v>31</v>
      </c>
      <c r="E26" s="202"/>
      <c r="F26" s="66">
        <f t="shared" si="1"/>
        <v>0</v>
      </c>
      <c r="G26" s="47"/>
      <c r="H26" s="47"/>
      <c r="I26" s="47"/>
      <c r="J26" s="47"/>
      <c r="K26" s="47"/>
    </row>
    <row r="27" spans="1:11" s="72" customFormat="1" ht="94.5" x14ac:dyDescent="0.45">
      <c r="A27" s="62">
        <v>18</v>
      </c>
      <c r="B27" s="63" t="s">
        <v>112</v>
      </c>
      <c r="C27" s="64">
        <f>70.52+49.09+80.96+80.96+26.69+160.92+70.54+94.86+40.72+36.3+320.61</f>
        <v>1032.17</v>
      </c>
      <c r="D27" s="65" t="s">
        <v>31</v>
      </c>
      <c r="E27" s="202"/>
      <c r="F27" s="66">
        <f t="shared" si="1"/>
        <v>0</v>
      </c>
    </row>
    <row r="28" spans="1:11" s="72" customFormat="1" ht="81" x14ac:dyDescent="0.45">
      <c r="A28" s="62">
        <v>19</v>
      </c>
      <c r="B28" s="63" t="s">
        <v>113</v>
      </c>
      <c r="C28" s="64">
        <f>17.6+17.6+5.13+19.52+3.31+5.3</f>
        <v>68.460000000000008</v>
      </c>
      <c r="D28" s="65" t="s">
        <v>31</v>
      </c>
      <c r="E28" s="202"/>
      <c r="F28" s="66">
        <f t="shared" si="1"/>
        <v>0</v>
      </c>
    </row>
    <row r="29" spans="1:11" s="72" customFormat="1" ht="81" x14ac:dyDescent="0.45">
      <c r="A29" s="62">
        <v>20</v>
      </c>
      <c r="B29" s="63" t="s">
        <v>114</v>
      </c>
      <c r="C29" s="64">
        <f>63+63+17.33+67.64+0.75+19.47</f>
        <v>231.18999999999997</v>
      </c>
      <c r="D29" s="65" t="s">
        <v>115</v>
      </c>
      <c r="E29" s="202"/>
      <c r="F29" s="66">
        <f t="shared" si="1"/>
        <v>0</v>
      </c>
    </row>
    <row r="30" spans="1:11" ht="121.5" x14ac:dyDescent="0.45">
      <c r="A30" s="62">
        <v>21</v>
      </c>
      <c r="B30" s="63" t="s">
        <v>116</v>
      </c>
      <c r="C30" s="64">
        <f>7.2+1.68+7.52+57.7</f>
        <v>74.099999999999994</v>
      </c>
      <c r="D30" s="65" t="s">
        <v>31</v>
      </c>
      <c r="E30" s="202"/>
      <c r="F30" s="66">
        <f t="shared" si="1"/>
        <v>0</v>
      </c>
      <c r="G30" s="72"/>
      <c r="H30" s="72"/>
      <c r="I30" s="72"/>
      <c r="J30" s="72"/>
      <c r="K30" s="72"/>
    </row>
    <row r="31" spans="1:11" ht="227.25" x14ac:dyDescent="0.4">
      <c r="A31" s="62">
        <v>22</v>
      </c>
      <c r="B31" s="73" t="s">
        <v>117</v>
      </c>
      <c r="C31" s="65">
        <f>46.37+71.88+71.88+24.45+148.2+46.37</f>
        <v>409.15</v>
      </c>
      <c r="D31" s="65" t="s">
        <v>31</v>
      </c>
      <c r="E31" s="202"/>
      <c r="F31" s="66">
        <f t="shared" si="1"/>
        <v>0</v>
      </c>
      <c r="G31" s="47"/>
      <c r="H31" s="47"/>
      <c r="I31" s="47"/>
      <c r="J31" s="47"/>
      <c r="K31" s="47"/>
    </row>
    <row r="32" spans="1:11" ht="220.9" x14ac:dyDescent="0.4">
      <c r="A32" s="62">
        <v>23</v>
      </c>
      <c r="B32" s="74" t="s">
        <v>118</v>
      </c>
      <c r="C32" s="65">
        <f>46.37+46.37</f>
        <v>92.74</v>
      </c>
      <c r="D32" s="65" t="s">
        <v>31</v>
      </c>
      <c r="E32" s="202"/>
      <c r="F32" s="66">
        <f t="shared" si="1"/>
        <v>0</v>
      </c>
      <c r="G32" s="47"/>
      <c r="H32" s="47"/>
      <c r="I32" s="47"/>
      <c r="J32" s="47"/>
      <c r="K32" s="47"/>
    </row>
    <row r="33" spans="1:11" ht="67.5" x14ac:dyDescent="0.45">
      <c r="A33" s="62">
        <v>24</v>
      </c>
      <c r="B33" s="63" t="s">
        <v>119</v>
      </c>
      <c r="C33" s="65">
        <f>2.21+15.12+15.12+3.78+15.12+4.41+5.99+3.78+3.78+3.15</f>
        <v>72.459999999999994</v>
      </c>
      <c r="D33" s="65" t="s">
        <v>31</v>
      </c>
      <c r="E33" s="202"/>
      <c r="F33" s="66">
        <f t="shared" si="1"/>
        <v>0</v>
      </c>
      <c r="G33" s="72"/>
      <c r="H33" s="72"/>
      <c r="I33" s="72"/>
      <c r="J33" s="72"/>
      <c r="K33" s="72"/>
    </row>
    <row r="34" spans="1:11" ht="67.5" x14ac:dyDescent="0.45">
      <c r="A34" s="62">
        <v>25</v>
      </c>
      <c r="B34" s="63" t="s">
        <v>120</v>
      </c>
      <c r="C34" s="65">
        <f>4.41+30.24+30.24+7.56+30.24+8.82+11.97+7.56+7.56+6.3</f>
        <v>144.9</v>
      </c>
      <c r="D34" s="65" t="s">
        <v>31</v>
      </c>
      <c r="E34" s="202"/>
      <c r="F34" s="66">
        <f t="shared" si="1"/>
        <v>0</v>
      </c>
      <c r="G34" s="72"/>
      <c r="H34" s="72"/>
      <c r="I34" s="72"/>
      <c r="J34" s="72"/>
      <c r="K34" s="72"/>
    </row>
    <row r="35" spans="1:11" ht="54" x14ac:dyDescent="0.45">
      <c r="A35" s="62">
        <v>26</v>
      </c>
      <c r="B35" s="63" t="s">
        <v>121</v>
      </c>
      <c r="C35" s="65">
        <v>7.56</v>
      </c>
      <c r="D35" s="65" t="s">
        <v>31</v>
      </c>
      <c r="E35" s="202"/>
      <c r="F35" s="66">
        <f t="shared" si="1"/>
        <v>0</v>
      </c>
      <c r="G35" s="72"/>
      <c r="H35" s="72"/>
      <c r="I35" s="72"/>
      <c r="J35" s="72"/>
      <c r="K35" s="72"/>
    </row>
    <row r="36" spans="1:11" s="76" customFormat="1" ht="27" x14ac:dyDescent="0.45">
      <c r="A36" s="62">
        <v>27</v>
      </c>
      <c r="B36" s="63" t="s">
        <v>122</v>
      </c>
      <c r="C36" s="65">
        <v>6</v>
      </c>
      <c r="D36" s="65" t="s">
        <v>123</v>
      </c>
      <c r="E36" s="202"/>
      <c r="F36" s="66">
        <f t="shared" si="1"/>
        <v>0</v>
      </c>
      <c r="G36" s="72"/>
      <c r="H36" s="72"/>
      <c r="I36" s="72"/>
      <c r="J36" s="72"/>
      <c r="K36" s="72"/>
    </row>
    <row r="37" spans="1:11" ht="121.5" x14ac:dyDescent="0.4">
      <c r="A37" s="62">
        <v>28</v>
      </c>
      <c r="B37" s="63" t="s">
        <v>124</v>
      </c>
      <c r="C37" s="64"/>
      <c r="D37" s="65"/>
      <c r="E37" s="202"/>
      <c r="F37" s="66"/>
    </row>
    <row r="38" spans="1:11" s="9" customFormat="1" x14ac:dyDescent="0.4">
      <c r="A38" s="62"/>
      <c r="B38" s="75" t="s">
        <v>125</v>
      </c>
      <c r="C38" s="64">
        <f>13.2+13.2+3.3+26.4+3.3+6.6+6.6</f>
        <v>72.59999999999998</v>
      </c>
      <c r="D38" s="65" t="s">
        <v>126</v>
      </c>
      <c r="E38" s="202"/>
      <c r="F38" s="66">
        <f t="shared" ref="F38:F67" si="2">+C38*E38</f>
        <v>0</v>
      </c>
      <c r="G38" s="20"/>
      <c r="H38" s="20"/>
      <c r="I38" s="20"/>
      <c r="J38" s="20"/>
      <c r="K38" s="20"/>
    </row>
    <row r="39" spans="1:11" x14ac:dyDescent="0.4">
      <c r="A39" s="62"/>
      <c r="B39" s="75" t="s">
        <v>127</v>
      </c>
      <c r="C39" s="64">
        <f>6.6+6.6+1.65+13.2+1.65+3.3+3.3</f>
        <v>36.29999999999999</v>
      </c>
      <c r="D39" s="65" t="s">
        <v>126</v>
      </c>
      <c r="E39" s="202"/>
      <c r="F39" s="66">
        <f t="shared" si="2"/>
        <v>0</v>
      </c>
    </row>
    <row r="40" spans="1:11" s="79" customFormat="1" x14ac:dyDescent="0.4">
      <c r="A40" s="62"/>
      <c r="B40" s="75" t="s">
        <v>128</v>
      </c>
      <c r="C40" s="64">
        <f>3.2+3.2+0.8+6.4+0.8+1.6+1.6</f>
        <v>17.600000000000005</v>
      </c>
      <c r="D40" s="65" t="s">
        <v>126</v>
      </c>
      <c r="E40" s="202"/>
      <c r="F40" s="66">
        <f t="shared" si="2"/>
        <v>0</v>
      </c>
      <c r="G40" s="20"/>
      <c r="H40" s="20"/>
      <c r="I40" s="20"/>
      <c r="J40" s="20"/>
      <c r="K40" s="20"/>
    </row>
    <row r="41" spans="1:11" s="76" customFormat="1" ht="216" x14ac:dyDescent="0.4">
      <c r="A41" s="62">
        <v>29</v>
      </c>
      <c r="B41" s="63" t="s">
        <v>129</v>
      </c>
      <c r="C41" s="64">
        <f>2.52+2.52+0.63+5.04+0.63+1.26+1.26</f>
        <v>13.860000000000001</v>
      </c>
      <c r="D41" s="65" t="s">
        <v>31</v>
      </c>
      <c r="E41" s="202"/>
      <c r="F41" s="66">
        <f t="shared" si="2"/>
        <v>0</v>
      </c>
      <c r="G41" s="20"/>
      <c r="H41" s="20"/>
      <c r="I41" s="20"/>
      <c r="J41" s="20"/>
      <c r="K41" s="20"/>
    </row>
    <row r="42" spans="1:11" s="47" customFormat="1" ht="67.5" x14ac:dyDescent="0.4">
      <c r="A42" s="62">
        <v>30</v>
      </c>
      <c r="B42" s="63" t="s">
        <v>130</v>
      </c>
      <c r="C42" s="64">
        <f>1.44+10.08+10.08+2.52+15.84+3.14+5.04+3.96+2.52+4.32</f>
        <v>58.940000000000005</v>
      </c>
      <c r="D42" s="65" t="s">
        <v>31</v>
      </c>
      <c r="E42" s="202"/>
      <c r="F42" s="66">
        <f t="shared" si="2"/>
        <v>0</v>
      </c>
      <c r="G42" s="20"/>
      <c r="H42" s="20"/>
      <c r="I42" s="20"/>
      <c r="J42" s="20"/>
      <c r="K42" s="20"/>
    </row>
    <row r="43" spans="1:11" s="76" customFormat="1" ht="40.5" x14ac:dyDescent="0.35">
      <c r="A43" s="62">
        <v>31</v>
      </c>
      <c r="B43" s="63" t="s">
        <v>30</v>
      </c>
      <c r="C43" s="65">
        <f>1.44+12.6+12.6+3.15+20.88+3.14+5.67+5.22+3.78+4.32</f>
        <v>72.800000000000011</v>
      </c>
      <c r="D43" s="65" t="s">
        <v>31</v>
      </c>
      <c r="E43" s="202"/>
      <c r="F43" s="66">
        <f t="shared" si="2"/>
        <v>0</v>
      </c>
    </row>
    <row r="44" spans="1:11" s="76" customFormat="1" ht="121.5" x14ac:dyDescent="0.4">
      <c r="A44" s="62">
        <v>32</v>
      </c>
      <c r="B44" s="63" t="s">
        <v>131</v>
      </c>
      <c r="C44" s="64">
        <v>410</v>
      </c>
      <c r="D44" s="65" t="s">
        <v>15</v>
      </c>
      <c r="E44" s="202"/>
      <c r="F44" s="66">
        <f t="shared" si="2"/>
        <v>0</v>
      </c>
      <c r="G44" s="20"/>
      <c r="H44" s="20"/>
      <c r="I44" s="20"/>
      <c r="J44" s="20"/>
      <c r="K44" s="20"/>
    </row>
    <row r="45" spans="1:11" s="76" customFormat="1" ht="54" x14ac:dyDescent="0.4">
      <c r="A45" s="62">
        <v>33</v>
      </c>
      <c r="B45" s="63" t="s">
        <v>132</v>
      </c>
      <c r="C45" s="64">
        <v>1920</v>
      </c>
      <c r="D45" s="65" t="s">
        <v>15</v>
      </c>
      <c r="E45" s="202"/>
      <c r="F45" s="66">
        <f t="shared" si="2"/>
        <v>0</v>
      </c>
      <c r="G45" s="9"/>
      <c r="H45" s="9"/>
      <c r="I45" s="9"/>
      <c r="J45" s="9"/>
      <c r="K45" s="9"/>
    </row>
    <row r="46" spans="1:11" s="76" customFormat="1" ht="40.5" x14ac:dyDescent="0.4">
      <c r="A46" s="62">
        <v>34</v>
      </c>
      <c r="B46" s="63" t="s">
        <v>133</v>
      </c>
      <c r="C46" s="77">
        <v>693.51</v>
      </c>
      <c r="D46" s="8" t="s">
        <v>15</v>
      </c>
      <c r="E46" s="202"/>
      <c r="F46" s="66">
        <f t="shared" si="2"/>
        <v>0</v>
      </c>
      <c r="G46" s="20"/>
      <c r="H46" s="20"/>
      <c r="I46" s="20"/>
      <c r="J46" s="20"/>
      <c r="K46" s="20"/>
    </row>
    <row r="47" spans="1:11" s="76" customFormat="1" ht="54" x14ac:dyDescent="0.35">
      <c r="A47" s="62">
        <v>35</v>
      </c>
      <c r="B47" s="78" t="s">
        <v>37</v>
      </c>
      <c r="C47" s="64">
        <f>38.4+24.33</f>
        <v>62.73</v>
      </c>
      <c r="D47" s="65" t="s">
        <v>9</v>
      </c>
      <c r="E47" s="202"/>
      <c r="F47" s="66">
        <f t="shared" si="2"/>
        <v>0</v>
      </c>
      <c r="G47" s="79"/>
      <c r="H47" s="79"/>
      <c r="I47" s="79"/>
      <c r="J47" s="79"/>
      <c r="K47" s="79"/>
    </row>
    <row r="48" spans="1:11" s="47" customFormat="1" ht="54" x14ac:dyDescent="0.35">
      <c r="A48" s="62">
        <v>36</v>
      </c>
      <c r="B48" s="63" t="s">
        <v>134</v>
      </c>
      <c r="C48" s="80">
        <f>0.1+0.072+0.018+0.072</f>
        <v>0.26199999999999996</v>
      </c>
      <c r="D48" s="65" t="s">
        <v>93</v>
      </c>
      <c r="E48" s="202"/>
      <c r="F48" s="66">
        <f t="shared" si="2"/>
        <v>0</v>
      </c>
      <c r="G48" s="76"/>
      <c r="H48" s="76"/>
      <c r="I48" s="76"/>
      <c r="J48" s="76"/>
      <c r="K48" s="76"/>
    </row>
    <row r="49" spans="1:11" s="79" customFormat="1" ht="67.5" x14ac:dyDescent="0.35">
      <c r="A49" s="62">
        <v>37</v>
      </c>
      <c r="B49" s="63" t="s">
        <v>135</v>
      </c>
      <c r="C49" s="65">
        <f>35.7+194.72+191.48+52.18+237.56+21.45</f>
        <v>733.09</v>
      </c>
      <c r="D49" s="65" t="s">
        <v>31</v>
      </c>
      <c r="E49" s="202"/>
      <c r="F49" s="66">
        <f t="shared" si="2"/>
        <v>0</v>
      </c>
      <c r="G49" s="47"/>
      <c r="H49" s="47"/>
      <c r="I49" s="47"/>
      <c r="J49" s="47"/>
      <c r="K49" s="47"/>
    </row>
    <row r="50" spans="1:11" s="76" customFormat="1" ht="94.5" x14ac:dyDescent="0.35">
      <c r="A50" s="62">
        <v>38</v>
      </c>
      <c r="B50" s="63" t="s">
        <v>136</v>
      </c>
      <c r="C50" s="65">
        <f>18+18+4.5+18</f>
        <v>58.5</v>
      </c>
      <c r="D50" s="65" t="s">
        <v>31</v>
      </c>
      <c r="E50" s="202"/>
      <c r="F50" s="66">
        <f t="shared" si="2"/>
        <v>0</v>
      </c>
    </row>
    <row r="51" spans="1:11" s="76" customFormat="1" ht="54" x14ac:dyDescent="0.35">
      <c r="A51" s="62">
        <v>39</v>
      </c>
      <c r="B51" s="63" t="s">
        <v>137</v>
      </c>
      <c r="C51" s="65">
        <f>35.7+268.32+264+70.44+355.96+21.45</f>
        <v>1015.8700000000001</v>
      </c>
      <c r="D51" s="65" t="s">
        <v>31</v>
      </c>
      <c r="E51" s="202"/>
      <c r="F51" s="66">
        <f t="shared" si="2"/>
        <v>0</v>
      </c>
    </row>
    <row r="52" spans="1:11" s="76" customFormat="1" ht="121.5" x14ac:dyDescent="0.35">
      <c r="A52" s="62">
        <v>40</v>
      </c>
      <c r="B52" s="63" t="s">
        <v>138</v>
      </c>
      <c r="C52" s="65">
        <v>5.18</v>
      </c>
      <c r="D52" s="65" t="s">
        <v>31</v>
      </c>
      <c r="E52" s="202"/>
      <c r="F52" s="66">
        <f t="shared" si="2"/>
        <v>0</v>
      </c>
    </row>
    <row r="53" spans="1:11" s="76" customFormat="1" ht="81" x14ac:dyDescent="0.35">
      <c r="A53" s="62">
        <v>41</v>
      </c>
      <c r="B53" s="63" t="s">
        <v>139</v>
      </c>
      <c r="C53" s="65">
        <v>8.7799999999999994</v>
      </c>
      <c r="D53" s="65" t="s">
        <v>115</v>
      </c>
      <c r="E53" s="202"/>
      <c r="F53" s="66">
        <f t="shared" si="2"/>
        <v>0</v>
      </c>
    </row>
    <row r="54" spans="1:11" s="76" customFormat="1" ht="81" x14ac:dyDescent="0.35">
      <c r="A54" s="62">
        <v>42</v>
      </c>
      <c r="B54" s="63" t="s">
        <v>140</v>
      </c>
      <c r="C54" s="65">
        <v>4.6500000000000004</v>
      </c>
      <c r="D54" s="65" t="s">
        <v>115</v>
      </c>
      <c r="E54" s="202"/>
      <c r="F54" s="66">
        <f t="shared" si="2"/>
        <v>0</v>
      </c>
    </row>
    <row r="55" spans="1:11" s="27" customFormat="1" ht="40.5" x14ac:dyDescent="0.35">
      <c r="A55" s="62">
        <v>43</v>
      </c>
      <c r="B55" s="63" t="s">
        <v>141</v>
      </c>
      <c r="C55" s="65">
        <f>1.86+25.84+22.24+6.31+18.64</f>
        <v>74.89</v>
      </c>
      <c r="D55" s="65" t="s">
        <v>31</v>
      </c>
      <c r="E55" s="202"/>
      <c r="F55" s="66">
        <f t="shared" si="2"/>
        <v>0</v>
      </c>
      <c r="G55" s="47"/>
      <c r="H55" s="47"/>
      <c r="I55" s="47"/>
      <c r="J55" s="47"/>
      <c r="K55" s="47"/>
    </row>
    <row r="56" spans="1:11" s="27" customFormat="1" ht="40.5" x14ac:dyDescent="0.35">
      <c r="A56" s="62">
        <v>44</v>
      </c>
      <c r="B56" s="81" t="s">
        <v>142</v>
      </c>
      <c r="C56" s="82">
        <f>30.76+30.76+7.69+25.36</f>
        <v>94.570000000000007</v>
      </c>
      <c r="D56" s="82" t="s">
        <v>9</v>
      </c>
      <c r="E56" s="202"/>
      <c r="F56" s="66">
        <f t="shared" si="2"/>
        <v>0</v>
      </c>
      <c r="G56" s="79"/>
      <c r="H56" s="79"/>
      <c r="I56" s="79"/>
      <c r="J56" s="79"/>
      <c r="K56" s="79"/>
    </row>
    <row r="57" spans="1:11" s="27" customFormat="1" ht="40.5" x14ac:dyDescent="0.35">
      <c r="A57" s="62">
        <v>45</v>
      </c>
      <c r="B57" s="83" t="s">
        <v>143</v>
      </c>
      <c r="C57" s="82">
        <f>10.08+10.08+2.52+16.08</f>
        <v>38.76</v>
      </c>
      <c r="D57" s="82" t="s">
        <v>9</v>
      </c>
      <c r="E57" s="202"/>
      <c r="F57" s="66">
        <f t="shared" si="2"/>
        <v>0</v>
      </c>
      <c r="G57" s="76"/>
      <c r="H57" s="76"/>
      <c r="I57" s="76"/>
      <c r="J57" s="76"/>
      <c r="K57" s="76"/>
    </row>
    <row r="58" spans="1:11" s="76" customFormat="1" ht="54" x14ac:dyDescent="0.35">
      <c r="A58" s="62">
        <v>46</v>
      </c>
      <c r="B58" s="83" t="s">
        <v>144</v>
      </c>
      <c r="C58" s="84">
        <f>3.12+3.12+0.78+3.12+2.4+6.4</f>
        <v>18.940000000000001</v>
      </c>
      <c r="D58" s="85" t="s">
        <v>9</v>
      </c>
      <c r="E58" s="202"/>
      <c r="F58" s="66">
        <f t="shared" si="2"/>
        <v>0</v>
      </c>
    </row>
    <row r="59" spans="1:11" s="89" customFormat="1" ht="27" x14ac:dyDescent="0.45">
      <c r="A59" s="62">
        <v>47</v>
      </c>
      <c r="B59" s="83" t="s">
        <v>145</v>
      </c>
      <c r="C59" s="84">
        <f>16+16+4+16+6</f>
        <v>58</v>
      </c>
      <c r="D59" s="85" t="s">
        <v>146</v>
      </c>
      <c r="E59" s="202"/>
      <c r="F59" s="66">
        <f t="shared" si="2"/>
        <v>0</v>
      </c>
      <c r="G59" s="76"/>
      <c r="H59" s="76"/>
      <c r="I59" s="76"/>
      <c r="J59" s="76"/>
      <c r="K59" s="76"/>
    </row>
    <row r="60" spans="1:11" s="89" customFormat="1" ht="27" x14ac:dyDescent="0.45">
      <c r="A60" s="62">
        <v>48</v>
      </c>
      <c r="B60" s="63" t="s">
        <v>147</v>
      </c>
      <c r="C60" s="65">
        <f>4*2</f>
        <v>8</v>
      </c>
      <c r="D60" s="65" t="s">
        <v>123</v>
      </c>
      <c r="E60" s="202"/>
      <c r="F60" s="66">
        <f t="shared" si="2"/>
        <v>0</v>
      </c>
      <c r="G60" s="76"/>
      <c r="H60" s="76"/>
      <c r="I60" s="76"/>
      <c r="J60" s="76"/>
      <c r="K60" s="76"/>
    </row>
    <row r="61" spans="1:11" s="89" customFormat="1" ht="27" x14ac:dyDescent="0.45">
      <c r="A61" s="62">
        <v>49</v>
      </c>
      <c r="B61" s="63" t="s">
        <v>148</v>
      </c>
      <c r="C61" s="65">
        <f>2+6</f>
        <v>8</v>
      </c>
      <c r="D61" s="65" t="s">
        <v>95</v>
      </c>
      <c r="E61" s="202"/>
      <c r="F61" s="66">
        <f t="shared" si="2"/>
        <v>0</v>
      </c>
      <c r="G61" s="76"/>
      <c r="H61" s="76"/>
      <c r="I61" s="76"/>
      <c r="J61" s="76"/>
      <c r="K61" s="76"/>
    </row>
    <row r="62" spans="1:11" ht="27" x14ac:dyDescent="0.4">
      <c r="A62" s="62">
        <v>50</v>
      </c>
      <c r="B62" s="63" t="s">
        <v>149</v>
      </c>
      <c r="C62" s="65">
        <f>2+4+2</f>
        <v>8</v>
      </c>
      <c r="D62" s="65" t="s">
        <v>123</v>
      </c>
      <c r="E62" s="202"/>
      <c r="F62" s="66">
        <f t="shared" si="2"/>
        <v>0</v>
      </c>
      <c r="G62" s="27"/>
      <c r="H62" s="27"/>
      <c r="I62" s="27"/>
      <c r="J62" s="27"/>
      <c r="K62" s="27"/>
    </row>
    <row r="63" spans="1:11" ht="27" x14ac:dyDescent="0.4">
      <c r="A63" s="62">
        <v>51</v>
      </c>
      <c r="B63" s="63" t="s">
        <v>150</v>
      </c>
      <c r="C63" s="65">
        <f>1+4+4+1+4+4</f>
        <v>18</v>
      </c>
      <c r="D63" s="65" t="s">
        <v>95</v>
      </c>
      <c r="E63" s="202"/>
      <c r="F63" s="66">
        <f t="shared" si="2"/>
        <v>0</v>
      </c>
      <c r="G63" s="27"/>
      <c r="H63" s="27"/>
      <c r="I63" s="27"/>
      <c r="J63" s="27"/>
      <c r="K63" s="27"/>
    </row>
    <row r="64" spans="1:11" ht="27" x14ac:dyDescent="0.4">
      <c r="A64" s="62">
        <v>52</v>
      </c>
      <c r="B64" s="63" t="s">
        <v>151</v>
      </c>
      <c r="C64" s="65">
        <f>12+12+3</f>
        <v>27</v>
      </c>
      <c r="D64" s="65" t="s">
        <v>95</v>
      </c>
      <c r="E64" s="202"/>
      <c r="F64" s="66">
        <f t="shared" si="2"/>
        <v>0</v>
      </c>
      <c r="G64" s="27"/>
      <c r="H64" s="27"/>
      <c r="I64" s="27"/>
      <c r="J64" s="27"/>
      <c r="K64" s="27"/>
    </row>
    <row r="65" spans="1:11" ht="27" x14ac:dyDescent="0.4">
      <c r="A65" s="62">
        <v>53</v>
      </c>
      <c r="B65" s="63" t="s">
        <v>152</v>
      </c>
      <c r="C65" s="86">
        <f>1+4+6</f>
        <v>11</v>
      </c>
      <c r="D65" s="65" t="s">
        <v>95</v>
      </c>
      <c r="E65" s="202"/>
      <c r="F65" s="66">
        <f t="shared" si="2"/>
        <v>0</v>
      </c>
      <c r="G65" s="76"/>
      <c r="H65" s="76"/>
      <c r="I65" s="76"/>
      <c r="J65" s="76"/>
      <c r="K65" s="76"/>
    </row>
    <row r="66" spans="1:11" ht="27" x14ac:dyDescent="0.45">
      <c r="A66" s="62">
        <v>54</v>
      </c>
      <c r="B66" s="87" t="s">
        <v>153</v>
      </c>
      <c r="C66" s="88">
        <v>3150</v>
      </c>
      <c r="D66" s="65" t="s">
        <v>154</v>
      </c>
      <c r="E66" s="202"/>
      <c r="F66" s="66">
        <f t="shared" si="2"/>
        <v>0</v>
      </c>
      <c r="G66" s="89"/>
      <c r="H66" s="89"/>
      <c r="I66" s="89"/>
      <c r="J66" s="89"/>
      <c r="K66" s="89"/>
    </row>
    <row r="67" spans="1:11" ht="15.4" x14ac:dyDescent="0.45">
      <c r="A67" s="62">
        <v>55</v>
      </c>
      <c r="B67" s="87" t="s">
        <v>155</v>
      </c>
      <c r="C67" s="88">
        <v>8</v>
      </c>
      <c r="D67" s="65" t="s">
        <v>156</v>
      </c>
      <c r="E67" s="202"/>
      <c r="F67" s="66">
        <f t="shared" si="2"/>
        <v>0</v>
      </c>
      <c r="G67" s="89"/>
      <c r="H67" s="89"/>
      <c r="I67" s="89"/>
      <c r="J67" s="89"/>
      <c r="K67" s="89"/>
    </row>
    <row r="68" spans="1:11" ht="15.4" x14ac:dyDescent="0.45">
      <c r="A68" s="90"/>
      <c r="B68" s="91" t="s">
        <v>157</v>
      </c>
      <c r="C68" s="92"/>
      <c r="D68" s="93"/>
      <c r="E68" s="92"/>
      <c r="F68" s="94">
        <f>SUM(F10:F67)</f>
        <v>0</v>
      </c>
      <c r="G68" s="89"/>
      <c r="H68" s="89"/>
      <c r="I68" s="89"/>
      <c r="J68" s="89"/>
      <c r="K68" s="89"/>
    </row>
    <row r="69" spans="1:11" x14ac:dyDescent="0.4">
      <c r="A69" s="95" t="s">
        <v>54</v>
      </c>
      <c r="B69" s="96" t="s">
        <v>158</v>
      </c>
      <c r="C69" s="97"/>
      <c r="D69" s="97"/>
      <c r="E69" s="97"/>
      <c r="F69" s="98"/>
    </row>
    <row r="70" spans="1:11" ht="40.5" x14ac:dyDescent="0.4">
      <c r="A70" s="99">
        <v>1</v>
      </c>
      <c r="B70" s="87" t="s">
        <v>159</v>
      </c>
      <c r="C70" s="100"/>
      <c r="D70" s="100"/>
      <c r="E70" s="100"/>
      <c r="F70" s="101"/>
    </row>
    <row r="71" spans="1:11" x14ac:dyDescent="0.4">
      <c r="A71" s="102" t="s">
        <v>160</v>
      </c>
      <c r="B71" s="103" t="s">
        <v>161</v>
      </c>
      <c r="C71" s="104">
        <v>50</v>
      </c>
      <c r="D71" s="100" t="s">
        <v>162</v>
      </c>
      <c r="E71" s="202"/>
      <c r="F71" s="105">
        <f t="shared" ref="F71:F83" si="3">C71*E71</f>
        <v>0</v>
      </c>
    </row>
    <row r="72" spans="1:11" x14ac:dyDescent="0.4">
      <c r="A72" s="102" t="s">
        <v>163</v>
      </c>
      <c r="B72" s="103" t="s">
        <v>164</v>
      </c>
      <c r="C72" s="104">
        <v>12</v>
      </c>
      <c r="D72" s="100" t="s">
        <v>162</v>
      </c>
      <c r="E72" s="202"/>
      <c r="F72" s="105">
        <f t="shared" si="3"/>
        <v>0</v>
      </c>
    </row>
    <row r="73" spans="1:11" ht="40.5" x14ac:dyDescent="0.4">
      <c r="A73" s="106">
        <v>2</v>
      </c>
      <c r="B73" s="87" t="s">
        <v>165</v>
      </c>
      <c r="C73" s="104">
        <v>1</v>
      </c>
      <c r="D73" s="100" t="s">
        <v>156</v>
      </c>
      <c r="E73" s="202"/>
      <c r="F73" s="105">
        <f t="shared" si="3"/>
        <v>0</v>
      </c>
    </row>
    <row r="74" spans="1:11" ht="54" x14ac:dyDescent="0.4">
      <c r="A74" s="106">
        <v>3</v>
      </c>
      <c r="B74" s="107" t="s">
        <v>166</v>
      </c>
      <c r="C74" s="100">
        <v>2</v>
      </c>
      <c r="D74" s="100" t="s">
        <v>156</v>
      </c>
      <c r="E74" s="202"/>
      <c r="F74" s="105">
        <f t="shared" si="3"/>
        <v>0</v>
      </c>
    </row>
    <row r="75" spans="1:11" ht="27" x14ac:dyDescent="0.4">
      <c r="A75" s="106">
        <v>4</v>
      </c>
      <c r="B75" s="107" t="s">
        <v>167</v>
      </c>
      <c r="C75" s="100">
        <v>2</v>
      </c>
      <c r="D75" s="100" t="s">
        <v>156</v>
      </c>
      <c r="E75" s="202"/>
      <c r="F75" s="105">
        <f t="shared" si="3"/>
        <v>0</v>
      </c>
    </row>
    <row r="76" spans="1:11" ht="54" x14ac:dyDescent="0.4">
      <c r="A76" s="106">
        <v>5</v>
      </c>
      <c r="B76" s="107" t="s">
        <v>168</v>
      </c>
      <c r="C76" s="100">
        <v>2</v>
      </c>
      <c r="D76" s="100" t="s">
        <v>156</v>
      </c>
      <c r="E76" s="202"/>
      <c r="F76" s="105">
        <f t="shared" si="3"/>
        <v>0</v>
      </c>
    </row>
    <row r="77" spans="1:11" ht="54" x14ac:dyDescent="0.4">
      <c r="A77" s="106">
        <v>6</v>
      </c>
      <c r="B77" s="107" t="s">
        <v>169</v>
      </c>
      <c r="C77" s="100">
        <v>2</v>
      </c>
      <c r="D77" s="100" t="s">
        <v>156</v>
      </c>
      <c r="E77" s="202"/>
      <c r="F77" s="105">
        <f t="shared" si="3"/>
        <v>0</v>
      </c>
    </row>
    <row r="78" spans="1:11" x14ac:dyDescent="0.4">
      <c r="A78" s="106">
        <v>7</v>
      </c>
      <c r="B78" s="108" t="s">
        <v>170</v>
      </c>
      <c r="C78" s="109">
        <v>1</v>
      </c>
      <c r="D78" s="109" t="s">
        <v>156</v>
      </c>
      <c r="E78" s="202"/>
      <c r="F78" s="105">
        <f t="shared" si="3"/>
        <v>0</v>
      </c>
    </row>
    <row r="79" spans="1:11" x14ac:dyDescent="0.4">
      <c r="A79" s="106">
        <v>8</v>
      </c>
      <c r="B79" s="110" t="s">
        <v>171</v>
      </c>
      <c r="C79" s="109">
        <v>2</v>
      </c>
      <c r="D79" s="100" t="s">
        <v>156</v>
      </c>
      <c r="E79" s="202"/>
      <c r="F79" s="105">
        <f t="shared" si="3"/>
        <v>0</v>
      </c>
    </row>
    <row r="80" spans="1:11" x14ac:dyDescent="0.4">
      <c r="A80" s="106">
        <v>9</v>
      </c>
      <c r="B80" s="110" t="s">
        <v>172</v>
      </c>
      <c r="C80" s="100">
        <v>2</v>
      </c>
      <c r="D80" s="100" t="s">
        <v>156</v>
      </c>
      <c r="E80" s="202"/>
      <c r="F80" s="105">
        <f t="shared" si="3"/>
        <v>0</v>
      </c>
    </row>
    <row r="81" spans="1:6" ht="40.5" x14ac:dyDescent="0.4">
      <c r="A81" s="106">
        <v>10</v>
      </c>
      <c r="B81" s="107" t="s">
        <v>173</v>
      </c>
      <c r="C81" s="100">
        <v>100</v>
      </c>
      <c r="D81" s="100" t="s">
        <v>162</v>
      </c>
      <c r="E81" s="202"/>
      <c r="F81" s="105">
        <f t="shared" si="3"/>
        <v>0</v>
      </c>
    </row>
    <row r="82" spans="1:6" ht="40.5" x14ac:dyDescent="0.4">
      <c r="A82" s="106">
        <v>11</v>
      </c>
      <c r="B82" s="107" t="s">
        <v>174</v>
      </c>
      <c r="C82" s="100">
        <v>35</v>
      </c>
      <c r="D82" s="100" t="s">
        <v>162</v>
      </c>
      <c r="E82" s="202"/>
      <c r="F82" s="105">
        <f t="shared" si="3"/>
        <v>0</v>
      </c>
    </row>
    <row r="83" spans="1:6" ht="27" x14ac:dyDescent="0.4">
      <c r="A83" s="106">
        <v>12</v>
      </c>
      <c r="B83" s="107" t="s">
        <v>175</v>
      </c>
      <c r="C83" s="111">
        <v>2</v>
      </c>
      <c r="D83" s="111" t="s">
        <v>156</v>
      </c>
      <c r="E83" s="202"/>
      <c r="F83" s="105">
        <f t="shared" si="3"/>
        <v>0</v>
      </c>
    </row>
    <row r="84" spans="1:6" ht="17.25" x14ac:dyDescent="0.4">
      <c r="A84" s="112"/>
      <c r="B84" s="113" t="s">
        <v>176</v>
      </c>
      <c r="C84" s="114"/>
      <c r="D84" s="114"/>
      <c r="E84" s="114"/>
      <c r="F84" s="115">
        <f>SUM(F70:F83)</f>
        <v>0</v>
      </c>
    </row>
    <row r="85" spans="1:6" x14ac:dyDescent="0.4">
      <c r="A85" s="116" t="s">
        <v>60</v>
      </c>
      <c r="B85" s="117" t="s">
        <v>177</v>
      </c>
      <c r="C85" s="118"/>
      <c r="D85" s="118"/>
      <c r="E85" s="118"/>
      <c r="F85" s="119"/>
    </row>
    <row r="86" spans="1:6" ht="25.5" x14ac:dyDescent="0.4">
      <c r="A86" s="120">
        <v>1</v>
      </c>
      <c r="B86" s="121" t="s">
        <v>178</v>
      </c>
      <c r="C86" s="122">
        <v>75</v>
      </c>
      <c r="D86" s="123" t="s">
        <v>95</v>
      </c>
      <c r="E86" s="202"/>
      <c r="F86" s="124">
        <f>C86*E86</f>
        <v>0</v>
      </c>
    </row>
    <row r="87" spans="1:6" ht="38.65" x14ac:dyDescent="0.4">
      <c r="A87" s="125">
        <v>2</v>
      </c>
      <c r="B87" s="126" t="s">
        <v>179</v>
      </c>
      <c r="C87" s="127"/>
      <c r="D87" s="127"/>
      <c r="E87" s="127"/>
      <c r="F87" s="128"/>
    </row>
    <row r="88" spans="1:6" x14ac:dyDescent="0.4">
      <c r="A88" s="125" t="s">
        <v>180</v>
      </c>
      <c r="B88" s="126" t="s">
        <v>181</v>
      </c>
      <c r="C88" s="129">
        <v>2</v>
      </c>
      <c r="D88" s="123" t="s">
        <v>95</v>
      </c>
      <c r="E88" s="202"/>
      <c r="F88" s="124">
        <f t="shared" ref="F88:F104" si="4">C88*E88</f>
        <v>0</v>
      </c>
    </row>
    <row r="89" spans="1:6" x14ac:dyDescent="0.4">
      <c r="A89" s="125" t="s">
        <v>182</v>
      </c>
      <c r="B89" s="126" t="s">
        <v>183</v>
      </c>
      <c r="C89" s="129">
        <v>2</v>
      </c>
      <c r="D89" s="123" t="s">
        <v>95</v>
      </c>
      <c r="E89" s="202"/>
      <c r="F89" s="124">
        <f t="shared" si="4"/>
        <v>0</v>
      </c>
    </row>
    <row r="90" spans="1:6" ht="64.150000000000006" x14ac:dyDescent="0.4">
      <c r="A90" s="125">
        <v>3</v>
      </c>
      <c r="B90" s="126" t="s">
        <v>184</v>
      </c>
      <c r="C90" s="130">
        <v>16</v>
      </c>
      <c r="D90" s="123" t="s">
        <v>95</v>
      </c>
      <c r="E90" s="202"/>
      <c r="F90" s="124">
        <f t="shared" si="4"/>
        <v>0</v>
      </c>
    </row>
    <row r="91" spans="1:6" ht="51" x14ac:dyDescent="0.4">
      <c r="A91" s="125">
        <v>4</v>
      </c>
      <c r="B91" s="132" t="s">
        <v>185</v>
      </c>
      <c r="C91" s="130">
        <v>195</v>
      </c>
      <c r="D91" s="130" t="s">
        <v>95</v>
      </c>
      <c r="E91" s="202"/>
      <c r="F91" s="133">
        <f t="shared" si="4"/>
        <v>0</v>
      </c>
    </row>
    <row r="92" spans="1:6" ht="51" x14ac:dyDescent="0.4">
      <c r="A92" s="125">
        <v>5</v>
      </c>
      <c r="B92" s="132" t="s">
        <v>186</v>
      </c>
      <c r="C92" s="130">
        <v>4</v>
      </c>
      <c r="D92" s="130" t="s">
        <v>95</v>
      </c>
      <c r="E92" s="202"/>
      <c r="F92" s="133">
        <f t="shared" si="4"/>
        <v>0</v>
      </c>
    </row>
    <row r="93" spans="1:6" ht="25.9" x14ac:dyDescent="0.4">
      <c r="A93" s="125">
        <v>6</v>
      </c>
      <c r="B93" s="126" t="s">
        <v>187</v>
      </c>
      <c r="C93" s="130">
        <v>4</v>
      </c>
      <c r="D93" s="130" t="s">
        <v>95</v>
      </c>
      <c r="E93" s="202"/>
      <c r="F93" s="133">
        <f t="shared" si="4"/>
        <v>0</v>
      </c>
    </row>
    <row r="94" spans="1:6" ht="38.65" x14ac:dyDescent="0.4">
      <c r="A94" s="125">
        <v>7</v>
      </c>
      <c r="B94" s="126" t="s">
        <v>188</v>
      </c>
      <c r="C94" s="130">
        <v>18</v>
      </c>
      <c r="D94" s="130" t="s">
        <v>95</v>
      </c>
      <c r="E94" s="202"/>
      <c r="F94" s="133">
        <f t="shared" si="4"/>
        <v>0</v>
      </c>
    </row>
    <row r="95" spans="1:6" ht="51.4" x14ac:dyDescent="0.4">
      <c r="A95" s="125">
        <v>8</v>
      </c>
      <c r="B95" s="126" t="s">
        <v>189</v>
      </c>
      <c r="C95" s="130">
        <v>14</v>
      </c>
      <c r="D95" s="130" t="s">
        <v>95</v>
      </c>
      <c r="E95" s="202"/>
      <c r="F95" s="133">
        <f t="shared" si="4"/>
        <v>0</v>
      </c>
    </row>
    <row r="96" spans="1:6" ht="25.9" x14ac:dyDescent="0.4">
      <c r="A96" s="125">
        <v>9</v>
      </c>
      <c r="B96" s="126" t="s">
        <v>190</v>
      </c>
      <c r="C96" s="130">
        <v>14</v>
      </c>
      <c r="D96" s="130" t="s">
        <v>95</v>
      </c>
      <c r="E96" s="202"/>
      <c r="F96" s="133">
        <f t="shared" si="4"/>
        <v>0</v>
      </c>
    </row>
    <row r="97" spans="1:6" x14ac:dyDescent="0.4">
      <c r="A97" s="125">
        <v>10</v>
      </c>
      <c r="B97" s="126" t="s">
        <v>191</v>
      </c>
      <c r="C97" s="130">
        <v>23</v>
      </c>
      <c r="D97" s="130" t="s">
        <v>95</v>
      </c>
      <c r="E97" s="202"/>
      <c r="F97" s="133">
        <f t="shared" si="4"/>
        <v>0</v>
      </c>
    </row>
    <row r="98" spans="1:6" ht="25.9" x14ac:dyDescent="0.4">
      <c r="A98" s="125">
        <v>11</v>
      </c>
      <c r="B98" s="126" t="s">
        <v>192</v>
      </c>
      <c r="C98" s="130">
        <v>20</v>
      </c>
      <c r="D98" s="130" t="s">
        <v>95</v>
      </c>
      <c r="E98" s="202"/>
      <c r="F98" s="133">
        <f t="shared" si="4"/>
        <v>0</v>
      </c>
    </row>
    <row r="99" spans="1:6" x14ac:dyDescent="0.4">
      <c r="A99" s="125">
        <v>12</v>
      </c>
      <c r="B99" s="126" t="s">
        <v>193</v>
      </c>
      <c r="C99" s="130">
        <v>14</v>
      </c>
      <c r="D99" s="130" t="s">
        <v>95</v>
      </c>
      <c r="E99" s="202"/>
      <c r="F99" s="133">
        <f t="shared" si="4"/>
        <v>0</v>
      </c>
    </row>
    <row r="100" spans="1:6" ht="25.9" x14ac:dyDescent="0.4">
      <c r="A100" s="125">
        <v>13</v>
      </c>
      <c r="B100" s="126" t="s">
        <v>194</v>
      </c>
      <c r="C100" s="130">
        <v>80</v>
      </c>
      <c r="D100" s="130" t="s">
        <v>95</v>
      </c>
      <c r="E100" s="202"/>
      <c r="F100" s="133">
        <f t="shared" si="4"/>
        <v>0</v>
      </c>
    </row>
    <row r="101" spans="1:6" ht="25.9" x14ac:dyDescent="0.4">
      <c r="A101" s="125">
        <v>14</v>
      </c>
      <c r="B101" s="126" t="s">
        <v>195</v>
      </c>
      <c r="C101" s="130">
        <v>18</v>
      </c>
      <c r="D101" s="130" t="s">
        <v>95</v>
      </c>
      <c r="E101" s="202"/>
      <c r="F101" s="133">
        <f t="shared" si="4"/>
        <v>0</v>
      </c>
    </row>
    <row r="102" spans="1:6" ht="25.9" x14ac:dyDescent="0.4">
      <c r="A102" s="125">
        <v>15</v>
      </c>
      <c r="B102" s="126" t="s">
        <v>196</v>
      </c>
      <c r="C102" s="130">
        <v>4</v>
      </c>
      <c r="D102" s="130" t="s">
        <v>95</v>
      </c>
      <c r="E102" s="202"/>
      <c r="F102" s="133">
        <f t="shared" si="4"/>
        <v>0</v>
      </c>
    </row>
    <row r="103" spans="1:6" ht="25.9" x14ac:dyDescent="0.4">
      <c r="A103" s="134">
        <v>16</v>
      </c>
      <c r="B103" s="126" t="s">
        <v>197</v>
      </c>
      <c r="C103" s="130">
        <v>14</v>
      </c>
      <c r="D103" s="130" t="s">
        <v>95</v>
      </c>
      <c r="E103" s="202"/>
      <c r="F103" s="133">
        <f t="shared" si="4"/>
        <v>0</v>
      </c>
    </row>
    <row r="104" spans="1:6" ht="25.9" x14ac:dyDescent="0.4">
      <c r="A104" s="125">
        <v>17</v>
      </c>
      <c r="B104" s="126" t="s">
        <v>198</v>
      </c>
      <c r="C104" s="130">
        <v>27</v>
      </c>
      <c r="D104" s="130" t="s">
        <v>95</v>
      </c>
      <c r="E104" s="202"/>
      <c r="F104" s="133">
        <f t="shared" si="4"/>
        <v>0</v>
      </c>
    </row>
    <row r="105" spans="1:6" ht="76.5" x14ac:dyDescent="0.4">
      <c r="A105" s="125">
        <v>18</v>
      </c>
      <c r="B105" s="132" t="s">
        <v>199</v>
      </c>
      <c r="C105" s="135"/>
      <c r="D105" s="130"/>
      <c r="E105" s="130"/>
      <c r="F105" s="133"/>
    </row>
    <row r="106" spans="1:6" x14ac:dyDescent="0.4">
      <c r="A106" s="125" t="s">
        <v>160</v>
      </c>
      <c r="B106" s="136" t="s">
        <v>200</v>
      </c>
      <c r="C106" s="137">
        <v>285</v>
      </c>
      <c r="D106" s="130" t="s">
        <v>201</v>
      </c>
      <c r="E106" s="202"/>
      <c r="F106" s="133">
        <f>C106*E106</f>
        <v>0</v>
      </c>
    </row>
    <row r="107" spans="1:6" x14ac:dyDescent="0.4">
      <c r="A107" s="125" t="s">
        <v>163</v>
      </c>
      <c r="B107" s="136" t="s">
        <v>202</v>
      </c>
      <c r="C107" s="130">
        <v>10</v>
      </c>
      <c r="D107" s="130" t="s">
        <v>201</v>
      </c>
      <c r="E107" s="202"/>
      <c r="F107" s="133">
        <f>C107*E107</f>
        <v>0</v>
      </c>
    </row>
    <row r="108" spans="1:6" ht="51" x14ac:dyDescent="0.4">
      <c r="A108" s="125">
        <v>19</v>
      </c>
      <c r="B108" s="132" t="s">
        <v>203</v>
      </c>
      <c r="C108" s="135"/>
      <c r="D108" s="130"/>
      <c r="E108" s="131"/>
      <c r="F108" s="133"/>
    </row>
    <row r="109" spans="1:6" x14ac:dyDescent="0.4">
      <c r="A109" s="125" t="s">
        <v>180</v>
      </c>
      <c r="B109" s="126" t="s">
        <v>204</v>
      </c>
      <c r="C109" s="137">
        <v>75</v>
      </c>
      <c r="D109" s="130" t="s">
        <v>201</v>
      </c>
      <c r="E109" s="202"/>
      <c r="F109" s="133">
        <f>C109*E109</f>
        <v>0</v>
      </c>
    </row>
    <row r="110" spans="1:6" x14ac:dyDescent="0.4">
      <c r="A110" s="125" t="s">
        <v>182</v>
      </c>
      <c r="B110" s="132" t="s">
        <v>205</v>
      </c>
      <c r="C110" s="130"/>
      <c r="D110" s="130"/>
      <c r="E110" s="131"/>
      <c r="F110" s="133"/>
    </row>
    <row r="111" spans="1:6" x14ac:dyDescent="0.4">
      <c r="A111" s="125" t="s">
        <v>160</v>
      </c>
      <c r="B111" s="136" t="s">
        <v>206</v>
      </c>
      <c r="C111" s="137">
        <v>60</v>
      </c>
      <c r="D111" s="130" t="s">
        <v>201</v>
      </c>
      <c r="E111" s="202"/>
      <c r="F111" s="133">
        <f t="shared" ref="F111:F117" si="5">C111*E111</f>
        <v>0</v>
      </c>
    </row>
    <row r="112" spans="1:6" x14ac:dyDescent="0.4">
      <c r="A112" s="125" t="s">
        <v>163</v>
      </c>
      <c r="B112" s="136" t="s">
        <v>207</v>
      </c>
      <c r="C112" s="137">
        <v>45</v>
      </c>
      <c r="D112" s="130" t="s">
        <v>201</v>
      </c>
      <c r="E112" s="202"/>
      <c r="F112" s="133">
        <f t="shared" si="5"/>
        <v>0</v>
      </c>
    </row>
    <row r="113" spans="1:6" x14ac:dyDescent="0.4">
      <c r="A113" s="125" t="s">
        <v>208</v>
      </c>
      <c r="B113" s="136" t="s">
        <v>209</v>
      </c>
      <c r="C113" s="137">
        <v>50</v>
      </c>
      <c r="D113" s="130" t="s">
        <v>201</v>
      </c>
      <c r="E113" s="202"/>
      <c r="F113" s="133">
        <f t="shared" si="5"/>
        <v>0</v>
      </c>
    </row>
    <row r="114" spans="1:6" x14ac:dyDescent="0.4">
      <c r="A114" s="125" t="s">
        <v>210</v>
      </c>
      <c r="B114" s="136" t="s">
        <v>211</v>
      </c>
      <c r="C114" s="130">
        <v>180</v>
      </c>
      <c r="D114" s="130" t="s">
        <v>201</v>
      </c>
      <c r="E114" s="202"/>
      <c r="F114" s="133">
        <f t="shared" si="5"/>
        <v>0</v>
      </c>
    </row>
    <row r="115" spans="1:6" x14ac:dyDescent="0.4">
      <c r="A115" s="125" t="s">
        <v>212</v>
      </c>
      <c r="B115" s="136" t="s">
        <v>213</v>
      </c>
      <c r="C115" s="130">
        <v>40</v>
      </c>
      <c r="D115" s="130" t="s">
        <v>201</v>
      </c>
      <c r="E115" s="202"/>
      <c r="F115" s="133">
        <f t="shared" si="5"/>
        <v>0</v>
      </c>
    </row>
    <row r="116" spans="1:6" ht="38.65" x14ac:dyDescent="0.4">
      <c r="A116" s="125">
        <v>20</v>
      </c>
      <c r="B116" s="126" t="s">
        <v>214</v>
      </c>
      <c r="C116" s="130">
        <v>18</v>
      </c>
      <c r="D116" s="130" t="s">
        <v>215</v>
      </c>
      <c r="E116" s="202"/>
      <c r="F116" s="133">
        <f t="shared" si="5"/>
        <v>0</v>
      </c>
    </row>
    <row r="117" spans="1:6" x14ac:dyDescent="0.4">
      <c r="A117" s="134">
        <v>21</v>
      </c>
      <c r="B117" s="136" t="s">
        <v>216</v>
      </c>
      <c r="C117" s="130">
        <v>16</v>
      </c>
      <c r="D117" s="130" t="s">
        <v>215</v>
      </c>
      <c r="E117" s="202"/>
      <c r="F117" s="133">
        <f t="shared" si="5"/>
        <v>0</v>
      </c>
    </row>
    <row r="118" spans="1:6" ht="38.65" x14ac:dyDescent="0.4">
      <c r="A118" s="134">
        <v>22</v>
      </c>
      <c r="B118" s="126" t="s">
        <v>217</v>
      </c>
      <c r="C118" s="138"/>
      <c r="D118" s="127"/>
      <c r="E118" s="127"/>
      <c r="F118" s="128"/>
    </row>
    <row r="119" spans="1:6" ht="25.5" x14ac:dyDescent="0.4">
      <c r="A119" s="134" t="s">
        <v>218</v>
      </c>
      <c r="B119" s="132" t="s">
        <v>219</v>
      </c>
      <c r="C119" s="130">
        <v>14</v>
      </c>
      <c r="D119" s="123" t="s">
        <v>95</v>
      </c>
      <c r="E119" s="202"/>
      <c r="F119" s="124">
        <f>C119*E119</f>
        <v>0</v>
      </c>
    </row>
    <row r="120" spans="1:6" ht="25.9" x14ac:dyDescent="0.4">
      <c r="A120" s="134">
        <v>23</v>
      </c>
      <c r="B120" s="126" t="s">
        <v>220</v>
      </c>
      <c r="C120" s="135"/>
      <c r="D120" s="130"/>
      <c r="E120" s="131"/>
      <c r="F120" s="133"/>
    </row>
    <row r="121" spans="1:6" x14ac:dyDescent="0.4">
      <c r="A121" s="134" t="s">
        <v>180</v>
      </c>
      <c r="B121" s="139" t="s">
        <v>221</v>
      </c>
      <c r="C121" s="129">
        <v>5</v>
      </c>
      <c r="D121" s="123" t="s">
        <v>95</v>
      </c>
      <c r="E121" s="202"/>
      <c r="F121" s="124">
        <f t="shared" ref="F121:F134" si="6">C121*E121</f>
        <v>0</v>
      </c>
    </row>
    <row r="122" spans="1:6" x14ac:dyDescent="0.4">
      <c r="A122" s="134" t="s">
        <v>182</v>
      </c>
      <c r="B122" s="139" t="s">
        <v>222</v>
      </c>
      <c r="C122" s="129">
        <v>5</v>
      </c>
      <c r="D122" s="123" t="s">
        <v>95</v>
      </c>
      <c r="E122" s="202"/>
      <c r="F122" s="124">
        <f t="shared" si="6"/>
        <v>0</v>
      </c>
    </row>
    <row r="123" spans="1:6" x14ac:dyDescent="0.4">
      <c r="A123" s="134" t="s">
        <v>223</v>
      </c>
      <c r="B123" s="139" t="s">
        <v>224</v>
      </c>
      <c r="C123" s="129">
        <v>6</v>
      </c>
      <c r="D123" s="123" t="s">
        <v>95</v>
      </c>
      <c r="E123" s="202"/>
      <c r="F123" s="124">
        <f t="shared" si="6"/>
        <v>0</v>
      </c>
    </row>
    <row r="124" spans="1:6" x14ac:dyDescent="0.4">
      <c r="A124" s="134" t="s">
        <v>225</v>
      </c>
      <c r="B124" s="139" t="s">
        <v>226</v>
      </c>
      <c r="C124" s="129">
        <v>1</v>
      </c>
      <c r="D124" s="123" t="s">
        <v>95</v>
      </c>
      <c r="E124" s="202"/>
      <c r="F124" s="124">
        <f t="shared" si="6"/>
        <v>0</v>
      </c>
    </row>
    <row r="125" spans="1:6" x14ac:dyDescent="0.4">
      <c r="A125" s="134" t="s">
        <v>227</v>
      </c>
      <c r="B125" s="139" t="s">
        <v>228</v>
      </c>
      <c r="C125" s="129">
        <v>1</v>
      </c>
      <c r="D125" s="123" t="s">
        <v>95</v>
      </c>
      <c r="E125" s="202"/>
      <c r="F125" s="124">
        <f t="shared" si="6"/>
        <v>0</v>
      </c>
    </row>
    <row r="126" spans="1:6" ht="25.5" x14ac:dyDescent="0.4">
      <c r="A126" s="134">
        <v>24</v>
      </c>
      <c r="B126" s="139" t="s">
        <v>229</v>
      </c>
      <c r="C126" s="130">
        <v>18</v>
      </c>
      <c r="D126" s="123" t="s">
        <v>95</v>
      </c>
      <c r="E126" s="202"/>
      <c r="F126" s="124">
        <f t="shared" si="6"/>
        <v>0</v>
      </c>
    </row>
    <row r="127" spans="1:6" ht="39" x14ac:dyDescent="0.4">
      <c r="A127" s="140">
        <v>25</v>
      </c>
      <c r="B127" s="139" t="s">
        <v>230</v>
      </c>
      <c r="C127" s="111">
        <v>16</v>
      </c>
      <c r="D127" s="123" t="s">
        <v>146</v>
      </c>
      <c r="E127" s="202"/>
      <c r="F127" s="141">
        <f t="shared" si="6"/>
        <v>0</v>
      </c>
    </row>
    <row r="128" spans="1:6" ht="39" x14ac:dyDescent="0.4">
      <c r="A128" s="134">
        <v>26</v>
      </c>
      <c r="B128" s="139" t="s">
        <v>231</v>
      </c>
      <c r="C128" s="111">
        <v>16</v>
      </c>
      <c r="D128" s="123" t="s">
        <v>146</v>
      </c>
      <c r="E128" s="202"/>
      <c r="F128" s="141">
        <f t="shared" si="6"/>
        <v>0</v>
      </c>
    </row>
    <row r="129" spans="1:6" ht="52.15" x14ac:dyDescent="0.4">
      <c r="A129" s="140">
        <v>27</v>
      </c>
      <c r="B129" s="139" t="s">
        <v>232</v>
      </c>
      <c r="C129" s="111">
        <v>14</v>
      </c>
      <c r="D129" s="123" t="s">
        <v>146</v>
      </c>
      <c r="E129" s="202"/>
      <c r="F129" s="141">
        <f t="shared" si="6"/>
        <v>0</v>
      </c>
    </row>
    <row r="130" spans="1:6" ht="76.900000000000006" x14ac:dyDescent="0.4">
      <c r="A130" s="134">
        <v>28</v>
      </c>
      <c r="B130" s="121" t="s">
        <v>233</v>
      </c>
      <c r="C130" s="111">
        <v>23</v>
      </c>
      <c r="D130" s="123" t="s">
        <v>146</v>
      </c>
      <c r="E130" s="202"/>
      <c r="F130" s="141">
        <f t="shared" si="6"/>
        <v>0</v>
      </c>
    </row>
    <row r="131" spans="1:6" ht="178.9" x14ac:dyDescent="0.4">
      <c r="A131" s="140">
        <v>29</v>
      </c>
      <c r="B131" s="121" t="s">
        <v>234</v>
      </c>
      <c r="C131" s="111">
        <v>495</v>
      </c>
      <c r="D131" s="123" t="s">
        <v>235</v>
      </c>
      <c r="E131" s="202"/>
      <c r="F131" s="141">
        <f t="shared" si="6"/>
        <v>0</v>
      </c>
    </row>
    <row r="132" spans="1:6" ht="26.25" x14ac:dyDescent="0.4">
      <c r="A132" s="134">
        <v>30</v>
      </c>
      <c r="B132" s="139" t="s">
        <v>236</v>
      </c>
      <c r="C132" s="111">
        <v>28</v>
      </c>
      <c r="D132" s="123" t="s">
        <v>146</v>
      </c>
      <c r="E132" s="202"/>
      <c r="F132" s="141">
        <f t="shared" si="6"/>
        <v>0</v>
      </c>
    </row>
    <row r="133" spans="1:6" ht="40.5" x14ac:dyDescent="0.4">
      <c r="A133" s="140">
        <v>31</v>
      </c>
      <c r="B133" s="142" t="s">
        <v>237</v>
      </c>
      <c r="C133" s="111">
        <v>14</v>
      </c>
      <c r="D133" s="143" t="s">
        <v>123</v>
      </c>
      <c r="E133" s="202"/>
      <c r="F133" s="141">
        <f t="shared" si="6"/>
        <v>0</v>
      </c>
    </row>
    <row r="134" spans="1:6" ht="27" x14ac:dyDescent="0.4">
      <c r="A134" s="134">
        <v>32</v>
      </c>
      <c r="B134" s="142" t="s">
        <v>238</v>
      </c>
      <c r="C134" s="111">
        <v>2</v>
      </c>
      <c r="D134" s="123" t="s">
        <v>146</v>
      </c>
      <c r="E134" s="202"/>
      <c r="F134" s="141">
        <f t="shared" si="6"/>
        <v>0</v>
      </c>
    </row>
    <row r="135" spans="1:6" ht="17.25" x14ac:dyDescent="0.4">
      <c r="A135" s="112"/>
      <c r="B135" s="113" t="s">
        <v>239</v>
      </c>
      <c r="C135" s="114"/>
      <c r="D135" s="114"/>
      <c r="E135" s="114"/>
      <c r="F135" s="115">
        <f>SUM(F86:F134)</f>
        <v>0</v>
      </c>
    </row>
    <row r="136" spans="1:6" ht="17.25" x14ac:dyDescent="0.45">
      <c r="A136" s="144" t="s">
        <v>64</v>
      </c>
      <c r="B136" s="145" t="s">
        <v>240</v>
      </c>
      <c r="C136" s="146"/>
      <c r="D136" s="146"/>
      <c r="E136" s="146"/>
      <c r="F136" s="147"/>
    </row>
    <row r="137" spans="1:6" ht="70.5" x14ac:dyDescent="0.4">
      <c r="A137" s="148">
        <v>1</v>
      </c>
      <c r="B137" s="149" t="s">
        <v>241</v>
      </c>
      <c r="C137" s="143">
        <v>197</v>
      </c>
      <c r="D137" s="143" t="s">
        <v>242</v>
      </c>
      <c r="E137" s="202"/>
      <c r="F137" s="150">
        <f t="shared" ref="F137:F191" si="7">C137*E137</f>
        <v>0</v>
      </c>
    </row>
    <row r="138" spans="1:6" ht="54.4" x14ac:dyDescent="0.4">
      <c r="A138" s="148">
        <v>2</v>
      </c>
      <c r="B138" s="151" t="s">
        <v>243</v>
      </c>
      <c r="C138" s="143">
        <v>122</v>
      </c>
      <c r="D138" s="143" t="s">
        <v>95</v>
      </c>
      <c r="E138" s="202"/>
      <c r="F138" s="150">
        <f t="shared" si="7"/>
        <v>0</v>
      </c>
    </row>
    <row r="139" spans="1:6" ht="54" x14ac:dyDescent="0.4">
      <c r="A139" s="148">
        <v>3</v>
      </c>
      <c r="B139" s="149" t="s">
        <v>244</v>
      </c>
      <c r="C139" s="143">
        <v>8</v>
      </c>
      <c r="D139" s="143" t="s">
        <v>95</v>
      </c>
      <c r="E139" s="202"/>
      <c r="F139" s="150">
        <f t="shared" si="7"/>
        <v>0</v>
      </c>
    </row>
    <row r="140" spans="1:6" ht="94.5" x14ac:dyDescent="0.4">
      <c r="A140" s="148">
        <v>4</v>
      </c>
      <c r="B140" s="149" t="s">
        <v>245</v>
      </c>
      <c r="C140" s="143">
        <v>8</v>
      </c>
      <c r="D140" s="143" t="s">
        <v>95</v>
      </c>
      <c r="E140" s="202"/>
      <c r="F140" s="150">
        <f t="shared" si="7"/>
        <v>0</v>
      </c>
    </row>
    <row r="141" spans="1:6" ht="54" x14ac:dyDescent="0.4">
      <c r="A141" s="148">
        <v>5</v>
      </c>
      <c r="B141" s="149" t="s">
        <v>246</v>
      </c>
      <c r="C141" s="143">
        <v>192</v>
      </c>
      <c r="D141" s="143" t="s">
        <v>247</v>
      </c>
      <c r="E141" s="202"/>
      <c r="F141" s="150">
        <f t="shared" si="7"/>
        <v>0</v>
      </c>
    </row>
    <row r="142" spans="1:6" ht="40.5" x14ac:dyDescent="0.4">
      <c r="A142" s="148">
        <v>6</v>
      </c>
      <c r="B142" s="149" t="s">
        <v>248</v>
      </c>
      <c r="C142" s="143"/>
      <c r="D142" s="143"/>
      <c r="E142" s="202"/>
      <c r="F142" s="150">
        <f t="shared" si="7"/>
        <v>0</v>
      </c>
    </row>
    <row r="143" spans="1:6" x14ac:dyDescent="0.4">
      <c r="A143" s="148" t="s">
        <v>249</v>
      </c>
      <c r="B143" s="152" t="s">
        <v>250</v>
      </c>
      <c r="C143" s="143">
        <v>1344</v>
      </c>
      <c r="D143" s="143" t="s">
        <v>247</v>
      </c>
      <c r="E143" s="202"/>
      <c r="F143" s="150">
        <f t="shared" si="7"/>
        <v>0</v>
      </c>
    </row>
    <row r="144" spans="1:6" x14ac:dyDescent="0.4">
      <c r="A144" s="148" t="s">
        <v>251</v>
      </c>
      <c r="B144" s="152" t="s">
        <v>252</v>
      </c>
      <c r="C144" s="143">
        <v>861</v>
      </c>
      <c r="D144" s="143" t="s">
        <v>247</v>
      </c>
      <c r="E144" s="202"/>
      <c r="F144" s="150">
        <f t="shared" si="7"/>
        <v>0</v>
      </c>
    </row>
    <row r="145" spans="1:6" x14ac:dyDescent="0.4">
      <c r="A145" s="148" t="s">
        <v>253</v>
      </c>
      <c r="B145" s="152" t="s">
        <v>254</v>
      </c>
      <c r="C145" s="143">
        <v>40</v>
      </c>
      <c r="D145" s="143" t="s">
        <v>247</v>
      </c>
      <c r="E145" s="202"/>
      <c r="F145" s="150">
        <f t="shared" si="7"/>
        <v>0</v>
      </c>
    </row>
    <row r="146" spans="1:6" x14ac:dyDescent="0.4">
      <c r="A146" s="148" t="s">
        <v>255</v>
      </c>
      <c r="B146" s="152" t="s">
        <v>256</v>
      </c>
      <c r="C146" s="143">
        <v>150</v>
      </c>
      <c r="D146" s="143" t="s">
        <v>247</v>
      </c>
      <c r="E146" s="202"/>
      <c r="F146" s="150">
        <f t="shared" si="7"/>
        <v>0</v>
      </c>
    </row>
    <row r="147" spans="1:6" ht="27" x14ac:dyDescent="0.4">
      <c r="A147" s="148">
        <v>7</v>
      </c>
      <c r="B147" s="149" t="s">
        <v>257</v>
      </c>
      <c r="C147" s="143"/>
      <c r="D147" s="143"/>
      <c r="E147" s="143"/>
      <c r="F147" s="150">
        <f t="shared" si="7"/>
        <v>0</v>
      </c>
    </row>
    <row r="148" spans="1:6" x14ac:dyDescent="0.4">
      <c r="A148" s="148" t="s">
        <v>249</v>
      </c>
      <c r="B148" s="152" t="s">
        <v>258</v>
      </c>
      <c r="C148" s="143">
        <v>60</v>
      </c>
      <c r="D148" s="143" t="s">
        <v>247</v>
      </c>
      <c r="E148" s="202"/>
      <c r="F148" s="150">
        <f t="shared" si="7"/>
        <v>0</v>
      </c>
    </row>
    <row r="149" spans="1:6" ht="40.5" x14ac:dyDescent="0.4">
      <c r="A149" s="148">
        <v>8</v>
      </c>
      <c r="B149" s="149" t="s">
        <v>259</v>
      </c>
      <c r="C149" s="143"/>
      <c r="D149" s="143"/>
      <c r="E149" s="143"/>
      <c r="F149" s="150">
        <f t="shared" si="7"/>
        <v>0</v>
      </c>
    </row>
    <row r="150" spans="1:6" x14ac:dyDescent="0.4">
      <c r="A150" s="148" t="s">
        <v>249</v>
      </c>
      <c r="B150" s="152" t="s">
        <v>260</v>
      </c>
      <c r="C150" s="143">
        <v>3</v>
      </c>
      <c r="D150" s="143" t="s">
        <v>95</v>
      </c>
      <c r="E150" s="202"/>
      <c r="F150" s="150">
        <f t="shared" si="7"/>
        <v>0</v>
      </c>
    </row>
    <row r="151" spans="1:6" x14ac:dyDescent="0.4">
      <c r="A151" s="148" t="s">
        <v>251</v>
      </c>
      <c r="B151" s="152" t="s">
        <v>261</v>
      </c>
      <c r="C151" s="143">
        <v>1</v>
      </c>
      <c r="D151" s="143" t="s">
        <v>95</v>
      </c>
      <c r="E151" s="202"/>
      <c r="F151" s="150">
        <f t="shared" si="7"/>
        <v>0</v>
      </c>
    </row>
    <row r="152" spans="1:6" ht="67.5" x14ac:dyDescent="0.4">
      <c r="A152" s="148">
        <v>9</v>
      </c>
      <c r="B152" s="149" t="s">
        <v>262</v>
      </c>
      <c r="C152" s="143"/>
      <c r="D152" s="143"/>
      <c r="E152" s="143"/>
      <c r="F152" s="150">
        <f t="shared" si="7"/>
        <v>0</v>
      </c>
    </row>
    <row r="153" spans="1:6" x14ac:dyDescent="0.4">
      <c r="A153" s="148" t="s">
        <v>249</v>
      </c>
      <c r="B153" s="152" t="s">
        <v>263</v>
      </c>
      <c r="C153" s="143">
        <v>2</v>
      </c>
      <c r="D153" s="143" t="s">
        <v>264</v>
      </c>
      <c r="E153" s="202"/>
      <c r="F153" s="150">
        <f t="shared" si="7"/>
        <v>0</v>
      </c>
    </row>
    <row r="154" spans="1:6" ht="67.5" x14ac:dyDescent="0.4">
      <c r="A154" s="148">
        <v>10</v>
      </c>
      <c r="B154" s="149" t="s">
        <v>265</v>
      </c>
      <c r="C154" s="143"/>
      <c r="D154" s="143"/>
      <c r="E154" s="143"/>
      <c r="F154" s="150">
        <f t="shared" si="7"/>
        <v>0</v>
      </c>
    </row>
    <row r="155" spans="1:6" x14ac:dyDescent="0.4">
      <c r="A155" s="148" t="s">
        <v>249</v>
      </c>
      <c r="B155" s="152" t="s">
        <v>266</v>
      </c>
      <c r="C155" s="143">
        <v>3</v>
      </c>
      <c r="D155" s="143" t="s">
        <v>95</v>
      </c>
      <c r="E155" s="202"/>
      <c r="F155" s="150">
        <f t="shared" si="7"/>
        <v>0</v>
      </c>
    </row>
    <row r="156" spans="1:6" x14ac:dyDescent="0.4">
      <c r="A156" s="148" t="s">
        <v>251</v>
      </c>
      <c r="B156" s="152" t="s">
        <v>267</v>
      </c>
      <c r="C156" s="143">
        <v>1</v>
      </c>
      <c r="D156" s="143" t="s">
        <v>95</v>
      </c>
      <c r="E156" s="202"/>
      <c r="F156" s="150">
        <f t="shared" si="7"/>
        <v>0</v>
      </c>
    </row>
    <row r="157" spans="1:6" x14ac:dyDescent="0.4">
      <c r="A157" s="148" t="s">
        <v>253</v>
      </c>
      <c r="B157" s="152" t="s">
        <v>268</v>
      </c>
      <c r="C157" s="143">
        <v>2</v>
      </c>
      <c r="D157" s="143" t="s">
        <v>95</v>
      </c>
      <c r="E157" s="202"/>
      <c r="F157" s="150">
        <f t="shared" si="7"/>
        <v>0</v>
      </c>
    </row>
    <row r="158" spans="1:6" ht="40.5" x14ac:dyDescent="0.4">
      <c r="A158" s="148">
        <v>11</v>
      </c>
      <c r="B158" s="149" t="s">
        <v>269</v>
      </c>
      <c r="C158" s="143"/>
      <c r="D158" s="143"/>
      <c r="E158" s="143"/>
      <c r="F158" s="150">
        <f t="shared" si="7"/>
        <v>0</v>
      </c>
    </row>
    <row r="159" spans="1:6" x14ac:dyDescent="0.4">
      <c r="A159" s="148" t="s">
        <v>249</v>
      </c>
      <c r="B159" s="152" t="s">
        <v>270</v>
      </c>
      <c r="C159" s="143">
        <v>126</v>
      </c>
      <c r="D159" s="143" t="s">
        <v>95</v>
      </c>
      <c r="E159" s="202"/>
      <c r="F159" s="150">
        <f t="shared" si="7"/>
        <v>0</v>
      </c>
    </row>
    <row r="160" spans="1:6" x14ac:dyDescent="0.4">
      <c r="A160" s="148" t="s">
        <v>251</v>
      </c>
      <c r="B160" s="152" t="s">
        <v>271</v>
      </c>
      <c r="C160" s="143">
        <v>6</v>
      </c>
      <c r="D160" s="143" t="s">
        <v>95</v>
      </c>
      <c r="E160" s="202"/>
      <c r="F160" s="150">
        <f t="shared" si="7"/>
        <v>0</v>
      </c>
    </row>
    <row r="161" spans="1:6" x14ac:dyDescent="0.4">
      <c r="A161" s="148" t="s">
        <v>253</v>
      </c>
      <c r="B161" s="152" t="s">
        <v>272</v>
      </c>
      <c r="C161" s="143">
        <v>1</v>
      </c>
      <c r="D161" s="143" t="s">
        <v>95</v>
      </c>
      <c r="E161" s="202"/>
      <c r="F161" s="150">
        <f t="shared" si="7"/>
        <v>0</v>
      </c>
    </row>
    <row r="162" spans="1:6" x14ac:dyDescent="0.4">
      <c r="A162" s="148" t="s">
        <v>255</v>
      </c>
      <c r="B162" s="152" t="s">
        <v>273</v>
      </c>
      <c r="C162" s="143">
        <v>2</v>
      </c>
      <c r="D162" s="143" t="s">
        <v>95</v>
      </c>
      <c r="E162" s="202"/>
      <c r="F162" s="150">
        <f t="shared" si="7"/>
        <v>0</v>
      </c>
    </row>
    <row r="163" spans="1:6" ht="27" x14ac:dyDescent="0.4">
      <c r="A163" s="148">
        <v>12</v>
      </c>
      <c r="B163" s="149" t="s">
        <v>274</v>
      </c>
      <c r="C163" s="143">
        <v>166</v>
      </c>
      <c r="D163" s="143" t="s">
        <v>95</v>
      </c>
      <c r="E163" s="202"/>
      <c r="F163" s="150">
        <f t="shared" si="7"/>
        <v>0</v>
      </c>
    </row>
    <row r="164" spans="1:6" ht="54" x14ac:dyDescent="0.4">
      <c r="A164" s="148">
        <v>13</v>
      </c>
      <c r="B164" s="149" t="s">
        <v>275</v>
      </c>
      <c r="C164" s="143">
        <v>62</v>
      </c>
      <c r="D164" s="143" t="s">
        <v>95</v>
      </c>
      <c r="E164" s="202"/>
      <c r="F164" s="150">
        <f t="shared" si="7"/>
        <v>0</v>
      </c>
    </row>
    <row r="165" spans="1:6" ht="40.5" x14ac:dyDescent="0.4">
      <c r="A165" s="148">
        <v>14</v>
      </c>
      <c r="B165" s="149" t="s">
        <v>276</v>
      </c>
      <c r="C165" s="143">
        <v>32</v>
      </c>
      <c r="D165" s="143" t="s">
        <v>95</v>
      </c>
      <c r="E165" s="202"/>
      <c r="F165" s="150">
        <f t="shared" si="7"/>
        <v>0</v>
      </c>
    </row>
    <row r="166" spans="1:6" ht="40.5" x14ac:dyDescent="0.4">
      <c r="A166" s="148">
        <v>15</v>
      </c>
      <c r="B166" s="149" t="s">
        <v>277</v>
      </c>
      <c r="C166" s="143"/>
      <c r="D166" s="143"/>
      <c r="E166" s="143"/>
      <c r="F166" s="150">
        <f t="shared" si="7"/>
        <v>0</v>
      </c>
    </row>
    <row r="167" spans="1:6" x14ac:dyDescent="0.4">
      <c r="A167" s="148" t="s">
        <v>249</v>
      </c>
      <c r="B167" s="152" t="s">
        <v>278</v>
      </c>
      <c r="C167" s="143">
        <v>41</v>
      </c>
      <c r="D167" s="143" t="s">
        <v>95</v>
      </c>
      <c r="E167" s="202"/>
      <c r="F167" s="150">
        <f t="shared" si="7"/>
        <v>0</v>
      </c>
    </row>
    <row r="168" spans="1:6" x14ac:dyDescent="0.4">
      <c r="A168" s="148" t="s">
        <v>251</v>
      </c>
      <c r="B168" s="152" t="s">
        <v>279</v>
      </c>
      <c r="C168" s="143">
        <v>41</v>
      </c>
      <c r="D168" s="143" t="s">
        <v>95</v>
      </c>
      <c r="E168" s="202"/>
      <c r="F168" s="150">
        <f t="shared" si="7"/>
        <v>0</v>
      </c>
    </row>
    <row r="169" spans="1:6" ht="40.5" x14ac:dyDescent="0.4">
      <c r="A169" s="148">
        <v>16</v>
      </c>
      <c r="B169" s="149" t="s">
        <v>280</v>
      </c>
      <c r="C169" s="143"/>
      <c r="D169" s="143"/>
      <c r="E169" s="143"/>
      <c r="F169" s="150">
        <f t="shared" si="7"/>
        <v>0</v>
      </c>
    </row>
    <row r="170" spans="1:6" x14ac:dyDescent="0.4">
      <c r="A170" s="148" t="s">
        <v>249</v>
      </c>
      <c r="B170" s="152" t="s">
        <v>281</v>
      </c>
      <c r="C170" s="143">
        <v>61</v>
      </c>
      <c r="D170" s="143" t="s">
        <v>95</v>
      </c>
      <c r="E170" s="202"/>
      <c r="F170" s="150">
        <f t="shared" si="7"/>
        <v>0</v>
      </c>
    </row>
    <row r="171" spans="1:6" ht="54" x14ac:dyDescent="0.4">
      <c r="A171" s="148">
        <v>17</v>
      </c>
      <c r="B171" s="149" t="s">
        <v>282</v>
      </c>
      <c r="C171" s="143">
        <v>16</v>
      </c>
      <c r="D171" s="143" t="s">
        <v>95</v>
      </c>
      <c r="E171" s="202"/>
      <c r="F171" s="150">
        <f t="shared" si="7"/>
        <v>0</v>
      </c>
    </row>
    <row r="172" spans="1:6" ht="27" x14ac:dyDescent="0.4">
      <c r="A172" s="148">
        <v>18</v>
      </c>
      <c r="B172" s="149" t="s">
        <v>283</v>
      </c>
      <c r="C172" s="143"/>
      <c r="D172" s="143"/>
      <c r="E172" s="143"/>
      <c r="F172" s="150">
        <f t="shared" si="7"/>
        <v>0</v>
      </c>
    </row>
    <row r="173" spans="1:6" x14ac:dyDescent="0.4">
      <c r="A173" s="148" t="s">
        <v>249</v>
      </c>
      <c r="B173" s="152" t="s">
        <v>284</v>
      </c>
      <c r="C173" s="143">
        <v>100</v>
      </c>
      <c r="D173" s="143" t="s">
        <v>247</v>
      </c>
      <c r="E173" s="202"/>
      <c r="F173" s="150">
        <f t="shared" si="7"/>
        <v>0</v>
      </c>
    </row>
    <row r="174" spans="1:6" x14ac:dyDescent="0.4">
      <c r="A174" s="148" t="s">
        <v>251</v>
      </c>
      <c r="B174" s="152" t="s">
        <v>285</v>
      </c>
      <c r="C174" s="143">
        <v>300</v>
      </c>
      <c r="D174" s="143" t="s">
        <v>247</v>
      </c>
      <c r="E174" s="202"/>
      <c r="F174" s="150">
        <f t="shared" si="7"/>
        <v>0</v>
      </c>
    </row>
    <row r="175" spans="1:6" ht="27" x14ac:dyDescent="0.4">
      <c r="A175" s="148">
        <v>19</v>
      </c>
      <c r="B175" s="149" t="s">
        <v>286</v>
      </c>
      <c r="C175" s="143">
        <v>24</v>
      </c>
      <c r="D175" s="143" t="s">
        <v>95</v>
      </c>
      <c r="E175" s="202"/>
      <c r="F175" s="150">
        <f t="shared" si="7"/>
        <v>0</v>
      </c>
    </row>
    <row r="176" spans="1:6" ht="54" x14ac:dyDescent="0.4">
      <c r="A176" s="148">
        <v>20</v>
      </c>
      <c r="B176" s="149" t="s">
        <v>287</v>
      </c>
      <c r="C176" s="143">
        <v>2</v>
      </c>
      <c r="D176" s="143" t="s">
        <v>264</v>
      </c>
      <c r="E176" s="202"/>
      <c r="F176" s="150">
        <f t="shared" si="7"/>
        <v>0</v>
      </c>
    </row>
    <row r="177" spans="1:6" ht="27" x14ac:dyDescent="0.4">
      <c r="A177" s="148">
        <v>21</v>
      </c>
      <c r="B177" s="149" t="s">
        <v>288</v>
      </c>
      <c r="C177" s="143">
        <v>2</v>
      </c>
      <c r="D177" s="143" t="s">
        <v>264</v>
      </c>
      <c r="E177" s="202"/>
      <c r="F177" s="150">
        <f t="shared" si="7"/>
        <v>0</v>
      </c>
    </row>
    <row r="178" spans="1:6" ht="54" x14ac:dyDescent="0.4">
      <c r="A178" s="148">
        <v>22</v>
      </c>
      <c r="B178" s="149" t="s">
        <v>289</v>
      </c>
      <c r="C178" s="143">
        <v>30</v>
      </c>
      <c r="D178" s="143" t="s">
        <v>247</v>
      </c>
      <c r="E178" s="202"/>
      <c r="F178" s="150">
        <f t="shared" si="7"/>
        <v>0</v>
      </c>
    </row>
    <row r="179" spans="1:6" ht="40.5" x14ac:dyDescent="0.4">
      <c r="A179" s="148">
        <v>23</v>
      </c>
      <c r="B179" s="149" t="s">
        <v>290</v>
      </c>
      <c r="C179" s="143"/>
      <c r="D179" s="143"/>
      <c r="E179" s="143"/>
      <c r="F179" s="150">
        <f t="shared" si="7"/>
        <v>0</v>
      </c>
    </row>
    <row r="180" spans="1:6" x14ac:dyDescent="0.4">
      <c r="A180" s="148"/>
      <c r="B180" s="152" t="s">
        <v>291</v>
      </c>
      <c r="C180" s="143">
        <v>50</v>
      </c>
      <c r="D180" s="143" t="s">
        <v>247</v>
      </c>
      <c r="E180" s="202"/>
      <c r="F180" s="150">
        <f t="shared" si="7"/>
        <v>0</v>
      </c>
    </row>
    <row r="181" spans="1:6" ht="40.9" x14ac:dyDescent="0.4">
      <c r="A181" s="148">
        <v>24</v>
      </c>
      <c r="B181" s="151" t="s">
        <v>292</v>
      </c>
      <c r="C181" s="143"/>
      <c r="D181" s="143"/>
      <c r="E181" s="143"/>
      <c r="F181" s="150">
        <f t="shared" si="7"/>
        <v>0</v>
      </c>
    </row>
    <row r="182" spans="1:6" x14ac:dyDescent="0.4">
      <c r="A182" s="148" t="s">
        <v>249</v>
      </c>
      <c r="B182" s="151" t="s">
        <v>293</v>
      </c>
      <c r="C182" s="143">
        <v>2</v>
      </c>
      <c r="D182" s="143" t="s">
        <v>95</v>
      </c>
      <c r="E182" s="202"/>
      <c r="F182" s="150">
        <f t="shared" si="7"/>
        <v>0</v>
      </c>
    </row>
    <row r="183" spans="1:6" ht="54" x14ac:dyDescent="0.4">
      <c r="A183" s="148">
        <v>25</v>
      </c>
      <c r="B183" s="149" t="s">
        <v>294</v>
      </c>
      <c r="C183" s="143">
        <v>40</v>
      </c>
      <c r="D183" s="143" t="s">
        <v>247</v>
      </c>
      <c r="E183" s="202"/>
      <c r="F183" s="150">
        <f t="shared" si="7"/>
        <v>0</v>
      </c>
    </row>
    <row r="184" spans="1:6" ht="54" x14ac:dyDescent="0.4">
      <c r="A184" s="148">
        <v>1</v>
      </c>
      <c r="B184" s="149" t="s">
        <v>295</v>
      </c>
      <c r="C184" s="143">
        <v>32</v>
      </c>
      <c r="D184" s="143" t="s">
        <v>95</v>
      </c>
      <c r="E184" s="202"/>
      <c r="F184" s="150">
        <f t="shared" si="7"/>
        <v>0</v>
      </c>
    </row>
    <row r="185" spans="1:6" ht="40.5" x14ac:dyDescent="0.4">
      <c r="A185" s="148">
        <v>2</v>
      </c>
      <c r="B185" s="149" t="s">
        <v>296</v>
      </c>
      <c r="C185" s="143">
        <v>16</v>
      </c>
      <c r="D185" s="143" t="s">
        <v>95</v>
      </c>
      <c r="E185" s="202"/>
      <c r="F185" s="150">
        <f t="shared" si="7"/>
        <v>0</v>
      </c>
    </row>
    <row r="186" spans="1:6" ht="40.5" x14ac:dyDescent="0.4">
      <c r="A186" s="148">
        <v>3</v>
      </c>
      <c r="B186" s="149" t="s">
        <v>297</v>
      </c>
      <c r="C186" s="143">
        <v>62</v>
      </c>
      <c r="D186" s="143" t="s">
        <v>95</v>
      </c>
      <c r="E186" s="202"/>
      <c r="F186" s="150">
        <f t="shared" si="7"/>
        <v>0</v>
      </c>
    </row>
    <row r="187" spans="1:6" ht="40.5" x14ac:dyDescent="0.4">
      <c r="A187" s="148">
        <v>4</v>
      </c>
      <c r="B187" s="149" t="s">
        <v>298</v>
      </c>
      <c r="C187" s="143"/>
      <c r="D187" s="143" t="s">
        <v>95</v>
      </c>
      <c r="E187" s="202"/>
      <c r="F187" s="150">
        <f t="shared" si="7"/>
        <v>0</v>
      </c>
    </row>
    <row r="188" spans="1:6" ht="40.5" x14ac:dyDescent="0.4">
      <c r="A188" s="148">
        <v>5</v>
      </c>
      <c r="B188" s="149" t="s">
        <v>299</v>
      </c>
      <c r="C188" s="143"/>
      <c r="D188" s="143" t="s">
        <v>95</v>
      </c>
      <c r="E188" s="202"/>
      <c r="F188" s="150">
        <f t="shared" si="7"/>
        <v>0</v>
      </c>
    </row>
    <row r="189" spans="1:6" ht="27" x14ac:dyDescent="0.4">
      <c r="A189" s="148"/>
      <c r="B189" s="149" t="s">
        <v>300</v>
      </c>
      <c r="C189" s="143"/>
      <c r="D189" s="143" t="s">
        <v>95</v>
      </c>
      <c r="E189" s="202"/>
      <c r="F189" s="150">
        <f t="shared" si="7"/>
        <v>0</v>
      </c>
    </row>
    <row r="190" spans="1:6" ht="27" x14ac:dyDescent="0.4">
      <c r="A190" s="148">
        <v>6</v>
      </c>
      <c r="B190" s="149" t="s">
        <v>301</v>
      </c>
      <c r="C190" s="143">
        <v>5</v>
      </c>
      <c r="D190" s="143" t="s">
        <v>95</v>
      </c>
      <c r="E190" s="202"/>
      <c r="F190" s="150">
        <f t="shared" si="7"/>
        <v>0</v>
      </c>
    </row>
    <row r="191" spans="1:6" ht="27" x14ac:dyDescent="0.4">
      <c r="A191" s="148">
        <v>7</v>
      </c>
      <c r="B191" s="149" t="s">
        <v>302</v>
      </c>
      <c r="C191" s="143"/>
      <c r="D191" s="143" t="s">
        <v>95</v>
      </c>
      <c r="E191" s="202"/>
      <c r="F191" s="150">
        <f t="shared" si="7"/>
        <v>0</v>
      </c>
    </row>
    <row r="192" spans="1:6" x14ac:dyDescent="0.4">
      <c r="A192" s="153"/>
      <c r="B192" s="154" t="s">
        <v>303</v>
      </c>
      <c r="C192" s="155"/>
      <c r="D192" s="155"/>
      <c r="E192" s="155"/>
      <c r="F192" s="156">
        <f>SUM(F137:F191)</f>
        <v>0</v>
      </c>
    </row>
    <row r="193" spans="1:6" ht="15.4" x14ac:dyDescent="0.45">
      <c r="A193" s="157" t="s">
        <v>64</v>
      </c>
      <c r="B193" s="158" t="s">
        <v>304</v>
      </c>
      <c r="C193" s="146"/>
      <c r="D193" s="146"/>
      <c r="E193" s="146"/>
      <c r="F193" s="147"/>
    </row>
    <row r="194" spans="1:6" x14ac:dyDescent="0.4">
      <c r="A194" s="159"/>
      <c r="B194" s="160" t="s">
        <v>305</v>
      </c>
      <c r="C194" s="111"/>
      <c r="D194" s="111"/>
      <c r="E194" s="65"/>
      <c r="F194" s="66"/>
    </row>
    <row r="195" spans="1:6" ht="40.5" x14ac:dyDescent="0.4">
      <c r="A195" s="62">
        <v>1</v>
      </c>
      <c r="B195" s="161" t="s">
        <v>306</v>
      </c>
      <c r="C195" s="111">
        <v>1</v>
      </c>
      <c r="D195" s="111" t="s">
        <v>156</v>
      </c>
      <c r="E195" s="202"/>
      <c r="F195" s="162">
        <f>C195*E195</f>
        <v>0</v>
      </c>
    </row>
    <row r="196" spans="1:6" x14ac:dyDescent="0.4">
      <c r="A196" s="163"/>
      <c r="B196" s="164" t="s">
        <v>307</v>
      </c>
      <c r="C196" s="111"/>
      <c r="D196" s="111"/>
      <c r="E196" s="65"/>
      <c r="F196" s="66"/>
    </row>
    <row r="197" spans="1:6" ht="27" x14ac:dyDescent="0.4">
      <c r="A197" s="62">
        <v>2</v>
      </c>
      <c r="B197" s="161" t="s">
        <v>308</v>
      </c>
      <c r="C197" s="111">
        <v>12</v>
      </c>
      <c r="D197" s="111" t="s">
        <v>156</v>
      </c>
      <c r="E197" s="202"/>
      <c r="F197" s="162">
        <f t="shared" ref="F197:F206" si="8">C197*E197</f>
        <v>0</v>
      </c>
    </row>
    <row r="198" spans="1:6" ht="27" x14ac:dyDescent="0.4">
      <c r="A198" s="62">
        <v>3</v>
      </c>
      <c r="B198" s="161" t="s">
        <v>309</v>
      </c>
      <c r="C198" s="111">
        <v>12</v>
      </c>
      <c r="D198" s="111" t="s">
        <v>156</v>
      </c>
      <c r="E198" s="202"/>
      <c r="F198" s="162">
        <f t="shared" si="8"/>
        <v>0</v>
      </c>
    </row>
    <row r="199" spans="1:6" ht="27" x14ac:dyDescent="0.4">
      <c r="A199" s="62">
        <v>4</v>
      </c>
      <c r="B199" s="161" t="s">
        <v>310</v>
      </c>
      <c r="C199" s="111">
        <f>C195</f>
        <v>1</v>
      </c>
      <c r="D199" s="111" t="s">
        <v>156</v>
      </c>
      <c r="E199" s="202"/>
      <c r="F199" s="162">
        <f t="shared" si="8"/>
        <v>0</v>
      </c>
    </row>
    <row r="200" spans="1:6" ht="27" x14ac:dyDescent="0.4">
      <c r="A200" s="62">
        <v>6</v>
      </c>
      <c r="B200" s="161" t="s">
        <v>311</v>
      </c>
      <c r="C200" s="111">
        <v>5</v>
      </c>
      <c r="D200" s="111" t="s">
        <v>156</v>
      </c>
      <c r="E200" s="202"/>
      <c r="F200" s="162">
        <f t="shared" si="8"/>
        <v>0</v>
      </c>
    </row>
    <row r="201" spans="1:6" x14ac:dyDescent="0.4">
      <c r="A201" s="62">
        <v>7</v>
      </c>
      <c r="B201" s="108" t="s">
        <v>312</v>
      </c>
      <c r="C201" s="100">
        <v>24</v>
      </c>
      <c r="D201" s="100" t="s">
        <v>313</v>
      </c>
      <c r="E201" s="202"/>
      <c r="F201" s="162">
        <f t="shared" si="8"/>
        <v>0</v>
      </c>
    </row>
    <row r="202" spans="1:6" ht="27" x14ac:dyDescent="0.4">
      <c r="A202" s="62">
        <v>8</v>
      </c>
      <c r="B202" s="108" t="s">
        <v>314</v>
      </c>
      <c r="C202" s="100">
        <v>1</v>
      </c>
      <c r="D202" s="100" t="s">
        <v>313</v>
      </c>
      <c r="E202" s="202"/>
      <c r="F202" s="66">
        <f t="shared" si="8"/>
        <v>0</v>
      </c>
    </row>
    <row r="203" spans="1:6" x14ac:dyDescent="0.4">
      <c r="A203" s="62">
        <v>9</v>
      </c>
      <c r="B203" s="161" t="s">
        <v>315</v>
      </c>
      <c r="C203" s="111">
        <v>12</v>
      </c>
      <c r="D203" s="111" t="s">
        <v>156</v>
      </c>
      <c r="E203" s="202"/>
      <c r="F203" s="162">
        <f t="shared" si="8"/>
        <v>0</v>
      </c>
    </row>
    <row r="204" spans="1:6" ht="40.9" x14ac:dyDescent="0.4">
      <c r="A204" s="62">
        <v>10</v>
      </c>
      <c r="B204" s="108" t="s">
        <v>316</v>
      </c>
      <c r="C204" s="100">
        <v>10</v>
      </c>
      <c r="D204" s="100" t="s">
        <v>317</v>
      </c>
      <c r="E204" s="202"/>
      <c r="F204" s="105">
        <f t="shared" si="8"/>
        <v>0</v>
      </c>
    </row>
    <row r="205" spans="1:6" ht="27" x14ac:dyDescent="0.4">
      <c r="A205" s="62">
        <v>11</v>
      </c>
      <c r="B205" s="108" t="s">
        <v>318</v>
      </c>
      <c r="C205" s="100">
        <v>200</v>
      </c>
      <c r="D205" s="100" t="s">
        <v>317</v>
      </c>
      <c r="E205" s="202"/>
      <c r="F205" s="105">
        <f t="shared" si="8"/>
        <v>0</v>
      </c>
    </row>
    <row r="206" spans="1:6" ht="40.5" x14ac:dyDescent="0.4">
      <c r="A206" s="62">
        <v>12</v>
      </c>
      <c r="B206" s="108" t="s">
        <v>319</v>
      </c>
      <c r="C206" s="100">
        <v>12</v>
      </c>
      <c r="D206" s="100" t="s">
        <v>123</v>
      </c>
      <c r="E206" s="202"/>
      <c r="F206" s="105">
        <f t="shared" si="8"/>
        <v>0</v>
      </c>
    </row>
    <row r="207" spans="1:6" x14ac:dyDescent="0.4">
      <c r="A207" s="90"/>
      <c r="B207" s="165" t="s">
        <v>320</v>
      </c>
      <c r="C207" s="166"/>
      <c r="D207" s="166"/>
      <c r="E207" s="92"/>
      <c r="F207" s="167">
        <f>SUM(F195:F206)</f>
        <v>0</v>
      </c>
    </row>
    <row r="208" spans="1:6" x14ac:dyDescent="0.4">
      <c r="A208" s="62"/>
      <c r="B208" s="108" t="s">
        <v>321</v>
      </c>
      <c r="C208" s="100"/>
      <c r="D208" s="100"/>
      <c r="E208" s="88"/>
      <c r="F208" s="105"/>
    </row>
    <row r="209" spans="1:6" ht="40.5" x14ac:dyDescent="0.4">
      <c r="A209" s="168">
        <v>1</v>
      </c>
      <c r="B209" s="169" t="s">
        <v>322</v>
      </c>
      <c r="C209" s="100">
        <v>1</v>
      </c>
      <c r="D209" s="100" t="s">
        <v>264</v>
      </c>
      <c r="E209" s="202"/>
      <c r="F209" s="162">
        <f t="shared" ref="F209:F217" si="9">C209*E209</f>
        <v>0</v>
      </c>
    </row>
    <row r="210" spans="1:6" ht="27" x14ac:dyDescent="0.4">
      <c r="A210" s="168" t="s">
        <v>160</v>
      </c>
      <c r="B210" s="108" t="s">
        <v>323</v>
      </c>
      <c r="C210" s="100">
        <v>1</v>
      </c>
      <c r="D210" s="100" t="s">
        <v>313</v>
      </c>
      <c r="E210" s="202"/>
      <c r="F210" s="162">
        <f t="shared" si="9"/>
        <v>0</v>
      </c>
    </row>
    <row r="211" spans="1:6" x14ac:dyDescent="0.4">
      <c r="A211" s="168" t="s">
        <v>163</v>
      </c>
      <c r="B211" s="169" t="s">
        <v>324</v>
      </c>
      <c r="C211" s="100">
        <v>1</v>
      </c>
      <c r="D211" s="100" t="s">
        <v>264</v>
      </c>
      <c r="E211" s="202"/>
      <c r="F211" s="162">
        <f t="shared" si="9"/>
        <v>0</v>
      </c>
    </row>
    <row r="212" spans="1:6" ht="27" x14ac:dyDescent="0.4">
      <c r="A212" s="168">
        <v>2</v>
      </c>
      <c r="B212" s="169" t="s">
        <v>325</v>
      </c>
      <c r="C212" s="100">
        <v>1</v>
      </c>
      <c r="D212" s="100" t="s">
        <v>264</v>
      </c>
      <c r="E212" s="202"/>
      <c r="F212" s="162">
        <f t="shared" si="9"/>
        <v>0</v>
      </c>
    </row>
    <row r="213" spans="1:6" ht="40.5" x14ac:dyDescent="0.4">
      <c r="A213" s="168">
        <v>3</v>
      </c>
      <c r="B213" s="108" t="s">
        <v>326</v>
      </c>
      <c r="C213" s="100">
        <v>12</v>
      </c>
      <c r="D213" s="100" t="s">
        <v>313</v>
      </c>
      <c r="E213" s="202"/>
      <c r="F213" s="162">
        <f t="shared" si="9"/>
        <v>0</v>
      </c>
    </row>
    <row r="214" spans="1:6" x14ac:dyDescent="0.4">
      <c r="A214" s="168">
        <v>4</v>
      </c>
      <c r="B214" s="108" t="s">
        <v>327</v>
      </c>
      <c r="C214" s="100">
        <v>1</v>
      </c>
      <c r="D214" s="100" t="s">
        <v>328</v>
      </c>
      <c r="E214" s="202"/>
      <c r="F214" s="162">
        <f t="shared" si="9"/>
        <v>0</v>
      </c>
    </row>
    <row r="215" spans="1:6" ht="40.5" x14ac:dyDescent="0.4">
      <c r="A215" s="168">
        <v>5</v>
      </c>
      <c r="B215" s="108" t="s">
        <v>329</v>
      </c>
      <c r="C215" s="100">
        <v>150</v>
      </c>
      <c r="D215" s="100" t="s">
        <v>317</v>
      </c>
      <c r="E215" s="202"/>
      <c r="F215" s="105">
        <f t="shared" si="9"/>
        <v>0</v>
      </c>
    </row>
    <row r="216" spans="1:6" ht="40.5" x14ac:dyDescent="0.4">
      <c r="A216" s="168">
        <v>6</v>
      </c>
      <c r="B216" s="108" t="s">
        <v>330</v>
      </c>
      <c r="C216" s="100">
        <v>200</v>
      </c>
      <c r="D216" s="100" t="s">
        <v>317</v>
      </c>
      <c r="E216" s="202"/>
      <c r="F216" s="105">
        <f t="shared" si="9"/>
        <v>0</v>
      </c>
    </row>
    <row r="217" spans="1:6" ht="40.5" x14ac:dyDescent="0.4">
      <c r="A217" s="168">
        <v>7</v>
      </c>
      <c r="B217" s="108" t="s">
        <v>331</v>
      </c>
      <c r="C217" s="100">
        <f>C213*2</f>
        <v>24</v>
      </c>
      <c r="D217" s="100" t="s">
        <v>123</v>
      </c>
      <c r="E217" s="202"/>
      <c r="F217" s="105">
        <f t="shared" si="9"/>
        <v>0</v>
      </c>
    </row>
    <row r="218" spans="1:6" ht="17.25" x14ac:dyDescent="0.45">
      <c r="A218" s="170"/>
      <c r="B218" s="171" t="s">
        <v>332</v>
      </c>
      <c r="C218" s="172"/>
      <c r="D218" s="173"/>
      <c r="E218" s="172"/>
      <c r="F218" s="174">
        <f>SUM(F209:F217)</f>
        <v>0</v>
      </c>
    </row>
    <row r="219" spans="1:6" x14ac:dyDescent="0.4">
      <c r="A219" s="175"/>
      <c r="B219" s="176" t="s">
        <v>333</v>
      </c>
      <c r="C219" s="177"/>
      <c r="D219" s="178"/>
      <c r="E219" s="179"/>
      <c r="F219" s="180">
        <f>F218+F207+F192+F135+F84+F68</f>
        <v>0</v>
      </c>
    </row>
    <row r="220" spans="1:6" x14ac:dyDescent="0.4">
      <c r="A220" s="175"/>
      <c r="B220" s="181" t="s">
        <v>39</v>
      </c>
      <c r="C220" s="177"/>
      <c r="D220" s="178"/>
      <c r="E220" s="179"/>
      <c r="F220" s="180">
        <f>F219*0.18</f>
        <v>0</v>
      </c>
    </row>
    <row r="221" spans="1:6" x14ac:dyDescent="0.4">
      <c r="A221" s="175"/>
      <c r="B221" s="181" t="s">
        <v>40</v>
      </c>
      <c r="C221" s="177"/>
      <c r="D221" s="178"/>
      <c r="E221" s="179"/>
      <c r="F221" s="180">
        <f>F220+F219</f>
        <v>0</v>
      </c>
    </row>
    <row r="222" spans="1:6" x14ac:dyDescent="0.4">
      <c r="A222" s="175"/>
      <c r="B222" s="181" t="s">
        <v>41</v>
      </c>
      <c r="C222" s="177"/>
      <c r="D222" s="178"/>
      <c r="E222" s="179"/>
      <c r="F222" s="180">
        <f>F221*0.01</f>
        <v>0</v>
      </c>
    </row>
    <row r="223" spans="1:6" ht="18" thickBot="1" x14ac:dyDescent="0.55000000000000004">
      <c r="A223" s="182"/>
      <c r="B223" s="183" t="s">
        <v>42</v>
      </c>
      <c r="C223" s="184"/>
      <c r="D223" s="185"/>
      <c r="E223" s="186"/>
      <c r="F223" s="187">
        <f>F221+F222</f>
        <v>0</v>
      </c>
    </row>
    <row r="224" spans="1:6" x14ac:dyDescent="0.4">
      <c r="A224" s="188"/>
      <c r="F224" s="189"/>
    </row>
    <row r="225" spans="1:6" x14ac:dyDescent="0.4">
      <c r="A225" s="188"/>
      <c r="F225" s="189"/>
    </row>
    <row r="226" spans="1:6" x14ac:dyDescent="0.4">
      <c r="A226" s="188"/>
      <c r="F226" s="189"/>
    </row>
    <row r="227" spans="1:6" x14ac:dyDescent="0.4">
      <c r="A227" s="188"/>
      <c r="F227" s="189"/>
    </row>
    <row r="228" spans="1:6" x14ac:dyDescent="0.4">
      <c r="A228" s="188"/>
      <c r="F228" s="189"/>
    </row>
    <row r="229" spans="1:6" x14ac:dyDescent="0.4">
      <c r="F229" s="189"/>
    </row>
    <row r="230" spans="1:6" x14ac:dyDescent="0.4">
      <c r="F230" s="189"/>
    </row>
    <row r="231" spans="1:6" x14ac:dyDescent="0.4">
      <c r="F231" s="189"/>
    </row>
    <row r="232" spans="1:6" x14ac:dyDescent="0.4">
      <c r="F232" s="189"/>
    </row>
    <row r="233" spans="1:6" x14ac:dyDescent="0.4">
      <c r="F233" s="189"/>
    </row>
    <row r="234" spans="1:6" x14ac:dyDescent="0.4">
      <c r="F234" s="189"/>
    </row>
    <row r="235" spans="1:6" x14ac:dyDescent="0.4">
      <c r="F235" s="189"/>
    </row>
    <row r="236" spans="1:6" x14ac:dyDescent="0.4">
      <c r="F236" s="189"/>
    </row>
    <row r="237" spans="1:6" x14ac:dyDescent="0.4">
      <c r="F237" s="189"/>
    </row>
    <row r="238" spans="1:6" x14ac:dyDescent="0.4">
      <c r="F238" s="189"/>
    </row>
    <row r="239" spans="1:6" x14ac:dyDescent="0.4">
      <c r="F239" s="189"/>
    </row>
    <row r="240" spans="1:6" x14ac:dyDescent="0.4">
      <c r="F240" s="189"/>
    </row>
    <row r="241" spans="6:6" x14ac:dyDescent="0.4">
      <c r="F241" s="189"/>
    </row>
    <row r="242" spans="6:6" x14ac:dyDescent="0.4">
      <c r="F242" s="189"/>
    </row>
    <row r="243" spans="6:6" x14ac:dyDescent="0.4">
      <c r="F243" s="189"/>
    </row>
    <row r="244" spans="6:6" x14ac:dyDescent="0.4">
      <c r="F244" s="189"/>
    </row>
    <row r="245" spans="6:6" x14ac:dyDescent="0.4">
      <c r="F245" s="189"/>
    </row>
    <row r="246" spans="6:6" x14ac:dyDescent="0.4">
      <c r="F246" s="189"/>
    </row>
    <row r="247" spans="6:6" x14ac:dyDescent="0.4">
      <c r="F247" s="189"/>
    </row>
    <row r="248" spans="6:6" x14ac:dyDescent="0.4">
      <c r="F248" s="189"/>
    </row>
    <row r="249" spans="6:6" x14ac:dyDescent="0.4">
      <c r="F249" s="189"/>
    </row>
    <row r="250" spans="6:6" x14ac:dyDescent="0.4">
      <c r="F250" s="189"/>
    </row>
    <row r="251" spans="6:6" x14ac:dyDescent="0.4">
      <c r="F251" s="189"/>
    </row>
    <row r="252" spans="6:6" x14ac:dyDescent="0.4">
      <c r="F252" s="189"/>
    </row>
    <row r="253" spans="6:6" x14ac:dyDescent="0.4">
      <c r="F253" s="189"/>
    </row>
    <row r="254" spans="6:6" x14ac:dyDescent="0.4">
      <c r="F254" s="189"/>
    </row>
    <row r="255" spans="6:6" x14ac:dyDescent="0.4">
      <c r="F255" s="189"/>
    </row>
    <row r="256" spans="6:6" x14ac:dyDescent="0.4">
      <c r="F256" s="189"/>
    </row>
    <row r="257" spans="6:6" x14ac:dyDescent="0.4">
      <c r="F257" s="189"/>
    </row>
    <row r="258" spans="6:6" x14ac:dyDescent="0.4">
      <c r="F258" s="189"/>
    </row>
    <row r="259" spans="6:6" x14ac:dyDescent="0.4">
      <c r="F259" s="189"/>
    </row>
    <row r="260" spans="6:6" x14ac:dyDescent="0.4">
      <c r="F260" s="189"/>
    </row>
    <row r="261" spans="6:6" x14ac:dyDescent="0.4">
      <c r="F261" s="189"/>
    </row>
    <row r="262" spans="6:6" x14ac:dyDescent="0.4">
      <c r="F262" s="189"/>
    </row>
    <row r="263" spans="6:6" x14ac:dyDescent="0.4">
      <c r="F263" s="189"/>
    </row>
    <row r="264" spans="6:6" x14ac:dyDescent="0.4">
      <c r="F264" s="189"/>
    </row>
    <row r="265" spans="6:6" x14ac:dyDescent="0.4">
      <c r="F265" s="189"/>
    </row>
    <row r="266" spans="6:6" x14ac:dyDescent="0.4">
      <c r="F266" s="189"/>
    </row>
    <row r="267" spans="6:6" x14ac:dyDescent="0.4">
      <c r="F267" s="189"/>
    </row>
    <row r="268" spans="6:6" x14ac:dyDescent="0.4">
      <c r="F268" s="189"/>
    </row>
    <row r="269" spans="6:6" x14ac:dyDescent="0.4">
      <c r="F269" s="189"/>
    </row>
    <row r="270" spans="6:6" x14ac:dyDescent="0.4">
      <c r="F270" s="189"/>
    </row>
    <row r="271" spans="6:6" x14ac:dyDescent="0.4">
      <c r="F271" s="189"/>
    </row>
    <row r="272" spans="6:6" x14ac:dyDescent="0.4">
      <c r="F272" s="189"/>
    </row>
    <row r="273" spans="6:6" x14ac:dyDescent="0.4">
      <c r="F273" s="189"/>
    </row>
    <row r="274" spans="6:6" x14ac:dyDescent="0.4">
      <c r="F274" s="189"/>
    </row>
    <row r="275" spans="6:6" x14ac:dyDescent="0.4">
      <c r="F275" s="189"/>
    </row>
    <row r="276" spans="6:6" x14ac:dyDescent="0.4">
      <c r="F276" s="189"/>
    </row>
    <row r="277" spans="6:6" x14ac:dyDescent="0.4">
      <c r="F277" s="189"/>
    </row>
    <row r="278" spans="6:6" x14ac:dyDescent="0.4">
      <c r="F278" s="189"/>
    </row>
    <row r="279" spans="6:6" x14ac:dyDescent="0.4">
      <c r="F279" s="189"/>
    </row>
    <row r="280" spans="6:6" x14ac:dyDescent="0.4">
      <c r="F280" s="189"/>
    </row>
    <row r="281" spans="6:6" x14ac:dyDescent="0.4">
      <c r="F281" s="189"/>
    </row>
    <row r="282" spans="6:6" x14ac:dyDescent="0.4">
      <c r="F282" s="189"/>
    </row>
    <row r="283" spans="6:6" x14ac:dyDescent="0.4">
      <c r="F283" s="189"/>
    </row>
    <row r="284" spans="6:6" x14ac:dyDescent="0.4">
      <c r="F284" s="189"/>
    </row>
    <row r="285" spans="6:6" x14ac:dyDescent="0.4">
      <c r="F285" s="189"/>
    </row>
    <row r="286" spans="6:6" x14ac:dyDescent="0.4">
      <c r="F286" s="189"/>
    </row>
    <row r="287" spans="6:6" x14ac:dyDescent="0.4">
      <c r="F287" s="189"/>
    </row>
    <row r="288" spans="6:6" x14ac:dyDescent="0.4">
      <c r="F288" s="189"/>
    </row>
    <row r="289" spans="6:6" x14ac:dyDescent="0.4">
      <c r="F289" s="189"/>
    </row>
    <row r="290" spans="6:6" x14ac:dyDescent="0.4">
      <c r="F290" s="189"/>
    </row>
    <row r="291" spans="6:6" x14ac:dyDescent="0.4">
      <c r="F291" s="189"/>
    </row>
    <row r="292" spans="6:6" x14ac:dyDescent="0.4">
      <c r="F292" s="189"/>
    </row>
    <row r="293" spans="6:6" x14ac:dyDescent="0.4">
      <c r="F293" s="189"/>
    </row>
    <row r="294" spans="6:6" x14ac:dyDescent="0.4">
      <c r="F294" s="189"/>
    </row>
    <row r="295" spans="6:6" x14ac:dyDescent="0.4">
      <c r="F295" s="189"/>
    </row>
    <row r="296" spans="6:6" x14ac:dyDescent="0.4">
      <c r="F296" s="189"/>
    </row>
    <row r="297" spans="6:6" x14ac:dyDescent="0.4">
      <c r="F297" s="189"/>
    </row>
    <row r="298" spans="6:6" x14ac:dyDescent="0.4">
      <c r="F298" s="189"/>
    </row>
    <row r="299" spans="6:6" x14ac:dyDescent="0.4">
      <c r="F299" s="189"/>
    </row>
    <row r="300" spans="6:6" x14ac:dyDescent="0.4">
      <c r="F300" s="189"/>
    </row>
    <row r="301" spans="6:6" x14ac:dyDescent="0.4">
      <c r="F301" s="189"/>
    </row>
    <row r="302" spans="6:6" x14ac:dyDescent="0.4">
      <c r="F302" s="189"/>
    </row>
    <row r="303" spans="6:6" x14ac:dyDescent="0.4">
      <c r="F303" s="189"/>
    </row>
    <row r="304" spans="6:6" x14ac:dyDescent="0.4">
      <c r="F304" s="189"/>
    </row>
    <row r="305" spans="6:6" x14ac:dyDescent="0.4">
      <c r="F305" s="189"/>
    </row>
    <row r="306" spans="6:6" x14ac:dyDescent="0.4">
      <c r="F306" s="189"/>
    </row>
    <row r="307" spans="6:6" x14ac:dyDescent="0.4">
      <c r="F307" s="189"/>
    </row>
    <row r="308" spans="6:6" x14ac:dyDescent="0.4">
      <c r="F308" s="189"/>
    </row>
    <row r="309" spans="6:6" x14ac:dyDescent="0.4">
      <c r="F309" s="189"/>
    </row>
    <row r="310" spans="6:6" x14ac:dyDescent="0.4">
      <c r="F310" s="189"/>
    </row>
    <row r="311" spans="6:6" x14ac:dyDescent="0.4">
      <c r="F311" s="189"/>
    </row>
    <row r="312" spans="6:6" x14ac:dyDescent="0.4">
      <c r="F312" s="189"/>
    </row>
    <row r="313" spans="6:6" x14ac:dyDescent="0.4">
      <c r="F313" s="189"/>
    </row>
    <row r="314" spans="6:6" x14ac:dyDescent="0.4">
      <c r="F314" s="189"/>
    </row>
    <row r="315" spans="6:6" x14ac:dyDescent="0.4">
      <c r="F315" s="189"/>
    </row>
    <row r="316" spans="6:6" x14ac:dyDescent="0.4">
      <c r="F316" s="189"/>
    </row>
    <row r="317" spans="6:6" x14ac:dyDescent="0.4">
      <c r="F317" s="189"/>
    </row>
    <row r="318" spans="6:6" x14ac:dyDescent="0.4">
      <c r="F318" s="189"/>
    </row>
    <row r="319" spans="6:6" x14ac:dyDescent="0.4">
      <c r="F319" s="189"/>
    </row>
    <row r="320" spans="6:6" x14ac:dyDescent="0.4">
      <c r="F320" s="189"/>
    </row>
    <row r="321" spans="6:6" x14ac:dyDescent="0.4">
      <c r="F321" s="189"/>
    </row>
    <row r="322" spans="6:6" x14ac:dyDescent="0.4">
      <c r="F322" s="189"/>
    </row>
    <row r="323" spans="6:6" x14ac:dyDescent="0.4">
      <c r="F323" s="189"/>
    </row>
    <row r="324" spans="6:6" x14ac:dyDescent="0.4">
      <c r="F324" s="189"/>
    </row>
    <row r="325" spans="6:6" x14ac:dyDescent="0.4">
      <c r="F325" s="189"/>
    </row>
    <row r="326" spans="6:6" x14ac:dyDescent="0.4">
      <c r="F326" s="189"/>
    </row>
    <row r="327" spans="6:6" x14ac:dyDescent="0.4">
      <c r="F327" s="189"/>
    </row>
    <row r="328" spans="6:6" x14ac:dyDescent="0.4">
      <c r="F328" s="189"/>
    </row>
    <row r="329" spans="6:6" x14ac:dyDescent="0.4">
      <c r="F329" s="189"/>
    </row>
    <row r="330" spans="6:6" x14ac:dyDescent="0.4">
      <c r="F330" s="189"/>
    </row>
    <row r="331" spans="6:6" x14ac:dyDescent="0.4">
      <c r="F331" s="189"/>
    </row>
    <row r="332" spans="6:6" x14ac:dyDescent="0.4">
      <c r="F332" s="189"/>
    </row>
  </sheetData>
  <mergeCells count="8">
    <mergeCell ref="A6:F6"/>
    <mergeCell ref="A7:B7"/>
    <mergeCell ref="C7:F7"/>
    <mergeCell ref="A1:F1"/>
    <mergeCell ref="A2:F2"/>
    <mergeCell ref="A3:F3"/>
    <mergeCell ref="A4:F4"/>
    <mergeCell ref="A5:F5"/>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decimal" allowBlank="1" showInputMessage="1" showErrorMessage="1" errorTitle="Invalid Entry" error="Only Numeric Values are allowed. " promptTitle="Quantity" prompt="Please enter the Quantity for this item. " xr:uid="{00000000-0002-0000-0100-000000000000}">
          <x14:formula1>
            <xm:f>0</xm:f>
          </x14:formula1>
          <x14:formula2>
            <xm:f>999999999999999</xm:f>
          </x14:formula2>
          <xm:sqref>C65622:C65646 IT65443:IT65467 SP65443:SP65467 ACL65443:ACL65467 AMH65443:AMH65467 AWD65443:AWD65467 BFZ65443:BFZ65467 BPV65443:BPV65467 BZR65443:BZR65467 CJN65443:CJN65467 CTJ65443:CTJ65467 DDF65443:DDF65467 DNB65443:DNB65467 DWX65443:DWX65467 EGT65443:EGT65467 EQP65443:EQP65467 FAL65443:FAL65467 FKH65443:FKH65467 FUD65443:FUD65467 GDZ65443:GDZ65467 GNV65443:GNV65467 GXR65443:GXR65467 HHN65443:HHN65467 HRJ65443:HRJ65467 IBF65443:IBF65467 ILB65443:ILB65467 IUX65443:IUX65467 JET65443:JET65467 JOP65443:JOP65467 JYL65443:JYL65467 KIH65443:KIH65467 KSD65443:KSD65467 LBZ65443:LBZ65467 LLV65443:LLV65467 LVR65443:LVR65467 MFN65443:MFN65467 MPJ65443:MPJ65467 MZF65443:MZF65467 NJB65443:NJB65467 NSX65443:NSX65467 OCT65443:OCT65467 OMP65443:OMP65467 OWL65443:OWL65467 PGH65443:PGH65467 PQD65443:PQD65467 PZZ65443:PZZ65467 QJV65443:QJV65467 QTR65443:QTR65467 RDN65443:RDN65467 RNJ65443:RNJ65467 RXF65443:RXF65467 SHB65443:SHB65467 SQX65443:SQX65467 TAT65443:TAT65467 TKP65443:TKP65467 TUL65443:TUL65467 UEH65443:UEH65467 UOD65443:UOD65467 UXZ65443:UXZ65467 VHV65443:VHV65467 VRR65443:VRR65467 WBN65443:WBN65467 WLJ65443:WLJ65467 WVF65443:WVF65467 C131158:C131182 IT130979:IT131003 SP130979:SP131003 ACL130979:ACL131003 AMH130979:AMH131003 AWD130979:AWD131003 BFZ130979:BFZ131003 BPV130979:BPV131003 BZR130979:BZR131003 CJN130979:CJN131003 CTJ130979:CTJ131003 DDF130979:DDF131003 DNB130979:DNB131003 DWX130979:DWX131003 EGT130979:EGT131003 EQP130979:EQP131003 FAL130979:FAL131003 FKH130979:FKH131003 FUD130979:FUD131003 GDZ130979:GDZ131003 GNV130979:GNV131003 GXR130979:GXR131003 HHN130979:HHN131003 HRJ130979:HRJ131003 IBF130979:IBF131003 ILB130979:ILB131003 IUX130979:IUX131003 JET130979:JET131003 JOP130979:JOP131003 JYL130979:JYL131003 KIH130979:KIH131003 KSD130979:KSD131003 LBZ130979:LBZ131003 LLV130979:LLV131003 LVR130979:LVR131003 MFN130979:MFN131003 MPJ130979:MPJ131003 MZF130979:MZF131003 NJB130979:NJB131003 NSX130979:NSX131003 OCT130979:OCT131003 OMP130979:OMP131003 OWL130979:OWL131003 PGH130979:PGH131003 PQD130979:PQD131003 PZZ130979:PZZ131003 QJV130979:QJV131003 QTR130979:QTR131003 RDN130979:RDN131003 RNJ130979:RNJ131003 RXF130979:RXF131003 SHB130979:SHB131003 SQX130979:SQX131003 TAT130979:TAT131003 TKP130979:TKP131003 TUL130979:TUL131003 UEH130979:UEH131003 UOD130979:UOD131003 UXZ130979:UXZ131003 VHV130979:VHV131003 VRR130979:VRR131003 WBN130979:WBN131003 WLJ130979:WLJ131003 WVF130979:WVF131003 C196694:C196718 IT196515:IT196539 SP196515:SP196539 ACL196515:ACL196539 AMH196515:AMH196539 AWD196515:AWD196539 BFZ196515:BFZ196539 BPV196515:BPV196539 BZR196515:BZR196539 CJN196515:CJN196539 CTJ196515:CTJ196539 DDF196515:DDF196539 DNB196515:DNB196539 DWX196515:DWX196539 EGT196515:EGT196539 EQP196515:EQP196539 FAL196515:FAL196539 FKH196515:FKH196539 FUD196515:FUD196539 GDZ196515:GDZ196539 GNV196515:GNV196539 GXR196515:GXR196539 HHN196515:HHN196539 HRJ196515:HRJ196539 IBF196515:IBF196539 ILB196515:ILB196539 IUX196515:IUX196539 JET196515:JET196539 JOP196515:JOP196539 JYL196515:JYL196539 KIH196515:KIH196539 KSD196515:KSD196539 LBZ196515:LBZ196539 LLV196515:LLV196539 LVR196515:LVR196539 MFN196515:MFN196539 MPJ196515:MPJ196539 MZF196515:MZF196539 NJB196515:NJB196539 NSX196515:NSX196539 OCT196515:OCT196539 OMP196515:OMP196539 OWL196515:OWL196539 PGH196515:PGH196539 PQD196515:PQD196539 PZZ196515:PZZ196539 QJV196515:QJV196539 QTR196515:QTR196539 RDN196515:RDN196539 RNJ196515:RNJ196539 RXF196515:RXF196539 SHB196515:SHB196539 SQX196515:SQX196539 TAT196515:TAT196539 TKP196515:TKP196539 TUL196515:TUL196539 UEH196515:UEH196539 UOD196515:UOD196539 UXZ196515:UXZ196539 VHV196515:VHV196539 VRR196515:VRR196539 WBN196515:WBN196539 WLJ196515:WLJ196539 WVF196515:WVF196539 C262230:C262254 IT262051:IT262075 SP262051:SP262075 ACL262051:ACL262075 AMH262051:AMH262075 AWD262051:AWD262075 BFZ262051:BFZ262075 BPV262051:BPV262075 BZR262051:BZR262075 CJN262051:CJN262075 CTJ262051:CTJ262075 DDF262051:DDF262075 DNB262051:DNB262075 DWX262051:DWX262075 EGT262051:EGT262075 EQP262051:EQP262075 FAL262051:FAL262075 FKH262051:FKH262075 FUD262051:FUD262075 GDZ262051:GDZ262075 GNV262051:GNV262075 GXR262051:GXR262075 HHN262051:HHN262075 HRJ262051:HRJ262075 IBF262051:IBF262075 ILB262051:ILB262075 IUX262051:IUX262075 JET262051:JET262075 JOP262051:JOP262075 JYL262051:JYL262075 KIH262051:KIH262075 KSD262051:KSD262075 LBZ262051:LBZ262075 LLV262051:LLV262075 LVR262051:LVR262075 MFN262051:MFN262075 MPJ262051:MPJ262075 MZF262051:MZF262075 NJB262051:NJB262075 NSX262051:NSX262075 OCT262051:OCT262075 OMP262051:OMP262075 OWL262051:OWL262075 PGH262051:PGH262075 PQD262051:PQD262075 PZZ262051:PZZ262075 QJV262051:QJV262075 QTR262051:QTR262075 RDN262051:RDN262075 RNJ262051:RNJ262075 RXF262051:RXF262075 SHB262051:SHB262075 SQX262051:SQX262075 TAT262051:TAT262075 TKP262051:TKP262075 TUL262051:TUL262075 UEH262051:UEH262075 UOD262051:UOD262075 UXZ262051:UXZ262075 VHV262051:VHV262075 VRR262051:VRR262075 WBN262051:WBN262075 WLJ262051:WLJ262075 WVF262051:WVF262075 C327766:C327790 IT327587:IT327611 SP327587:SP327611 ACL327587:ACL327611 AMH327587:AMH327611 AWD327587:AWD327611 BFZ327587:BFZ327611 BPV327587:BPV327611 BZR327587:BZR327611 CJN327587:CJN327611 CTJ327587:CTJ327611 DDF327587:DDF327611 DNB327587:DNB327611 DWX327587:DWX327611 EGT327587:EGT327611 EQP327587:EQP327611 FAL327587:FAL327611 FKH327587:FKH327611 FUD327587:FUD327611 GDZ327587:GDZ327611 GNV327587:GNV327611 GXR327587:GXR327611 HHN327587:HHN327611 HRJ327587:HRJ327611 IBF327587:IBF327611 ILB327587:ILB327611 IUX327587:IUX327611 JET327587:JET327611 JOP327587:JOP327611 JYL327587:JYL327611 KIH327587:KIH327611 KSD327587:KSD327611 LBZ327587:LBZ327611 LLV327587:LLV327611 LVR327587:LVR327611 MFN327587:MFN327611 MPJ327587:MPJ327611 MZF327587:MZF327611 NJB327587:NJB327611 NSX327587:NSX327611 OCT327587:OCT327611 OMP327587:OMP327611 OWL327587:OWL327611 PGH327587:PGH327611 PQD327587:PQD327611 PZZ327587:PZZ327611 QJV327587:QJV327611 QTR327587:QTR327611 RDN327587:RDN327611 RNJ327587:RNJ327611 RXF327587:RXF327611 SHB327587:SHB327611 SQX327587:SQX327611 TAT327587:TAT327611 TKP327587:TKP327611 TUL327587:TUL327611 UEH327587:UEH327611 UOD327587:UOD327611 UXZ327587:UXZ327611 VHV327587:VHV327611 VRR327587:VRR327611 WBN327587:WBN327611 WLJ327587:WLJ327611 WVF327587:WVF327611 C393302:C393326 IT393123:IT393147 SP393123:SP393147 ACL393123:ACL393147 AMH393123:AMH393147 AWD393123:AWD393147 BFZ393123:BFZ393147 BPV393123:BPV393147 BZR393123:BZR393147 CJN393123:CJN393147 CTJ393123:CTJ393147 DDF393123:DDF393147 DNB393123:DNB393147 DWX393123:DWX393147 EGT393123:EGT393147 EQP393123:EQP393147 FAL393123:FAL393147 FKH393123:FKH393147 FUD393123:FUD393147 GDZ393123:GDZ393147 GNV393123:GNV393147 GXR393123:GXR393147 HHN393123:HHN393147 HRJ393123:HRJ393147 IBF393123:IBF393147 ILB393123:ILB393147 IUX393123:IUX393147 JET393123:JET393147 JOP393123:JOP393147 JYL393123:JYL393147 KIH393123:KIH393147 KSD393123:KSD393147 LBZ393123:LBZ393147 LLV393123:LLV393147 LVR393123:LVR393147 MFN393123:MFN393147 MPJ393123:MPJ393147 MZF393123:MZF393147 NJB393123:NJB393147 NSX393123:NSX393147 OCT393123:OCT393147 OMP393123:OMP393147 OWL393123:OWL393147 PGH393123:PGH393147 PQD393123:PQD393147 PZZ393123:PZZ393147 QJV393123:QJV393147 QTR393123:QTR393147 RDN393123:RDN393147 RNJ393123:RNJ393147 RXF393123:RXF393147 SHB393123:SHB393147 SQX393123:SQX393147 TAT393123:TAT393147 TKP393123:TKP393147 TUL393123:TUL393147 UEH393123:UEH393147 UOD393123:UOD393147 UXZ393123:UXZ393147 VHV393123:VHV393147 VRR393123:VRR393147 WBN393123:WBN393147 WLJ393123:WLJ393147 WVF393123:WVF393147 C458838:C458862 IT458659:IT458683 SP458659:SP458683 ACL458659:ACL458683 AMH458659:AMH458683 AWD458659:AWD458683 BFZ458659:BFZ458683 BPV458659:BPV458683 BZR458659:BZR458683 CJN458659:CJN458683 CTJ458659:CTJ458683 DDF458659:DDF458683 DNB458659:DNB458683 DWX458659:DWX458683 EGT458659:EGT458683 EQP458659:EQP458683 FAL458659:FAL458683 FKH458659:FKH458683 FUD458659:FUD458683 GDZ458659:GDZ458683 GNV458659:GNV458683 GXR458659:GXR458683 HHN458659:HHN458683 HRJ458659:HRJ458683 IBF458659:IBF458683 ILB458659:ILB458683 IUX458659:IUX458683 JET458659:JET458683 JOP458659:JOP458683 JYL458659:JYL458683 KIH458659:KIH458683 KSD458659:KSD458683 LBZ458659:LBZ458683 LLV458659:LLV458683 LVR458659:LVR458683 MFN458659:MFN458683 MPJ458659:MPJ458683 MZF458659:MZF458683 NJB458659:NJB458683 NSX458659:NSX458683 OCT458659:OCT458683 OMP458659:OMP458683 OWL458659:OWL458683 PGH458659:PGH458683 PQD458659:PQD458683 PZZ458659:PZZ458683 QJV458659:QJV458683 QTR458659:QTR458683 RDN458659:RDN458683 RNJ458659:RNJ458683 RXF458659:RXF458683 SHB458659:SHB458683 SQX458659:SQX458683 TAT458659:TAT458683 TKP458659:TKP458683 TUL458659:TUL458683 UEH458659:UEH458683 UOD458659:UOD458683 UXZ458659:UXZ458683 VHV458659:VHV458683 VRR458659:VRR458683 WBN458659:WBN458683 WLJ458659:WLJ458683 WVF458659:WVF458683 C524374:C524398 IT524195:IT524219 SP524195:SP524219 ACL524195:ACL524219 AMH524195:AMH524219 AWD524195:AWD524219 BFZ524195:BFZ524219 BPV524195:BPV524219 BZR524195:BZR524219 CJN524195:CJN524219 CTJ524195:CTJ524219 DDF524195:DDF524219 DNB524195:DNB524219 DWX524195:DWX524219 EGT524195:EGT524219 EQP524195:EQP524219 FAL524195:FAL524219 FKH524195:FKH524219 FUD524195:FUD524219 GDZ524195:GDZ524219 GNV524195:GNV524219 GXR524195:GXR524219 HHN524195:HHN524219 HRJ524195:HRJ524219 IBF524195:IBF524219 ILB524195:ILB524219 IUX524195:IUX524219 JET524195:JET524219 JOP524195:JOP524219 JYL524195:JYL524219 KIH524195:KIH524219 KSD524195:KSD524219 LBZ524195:LBZ524219 LLV524195:LLV524219 LVR524195:LVR524219 MFN524195:MFN524219 MPJ524195:MPJ524219 MZF524195:MZF524219 NJB524195:NJB524219 NSX524195:NSX524219 OCT524195:OCT524219 OMP524195:OMP524219 OWL524195:OWL524219 PGH524195:PGH524219 PQD524195:PQD524219 PZZ524195:PZZ524219 QJV524195:QJV524219 QTR524195:QTR524219 RDN524195:RDN524219 RNJ524195:RNJ524219 RXF524195:RXF524219 SHB524195:SHB524219 SQX524195:SQX524219 TAT524195:TAT524219 TKP524195:TKP524219 TUL524195:TUL524219 UEH524195:UEH524219 UOD524195:UOD524219 UXZ524195:UXZ524219 VHV524195:VHV524219 VRR524195:VRR524219 WBN524195:WBN524219 WLJ524195:WLJ524219 WVF524195:WVF524219 C589910:C589934 IT589731:IT589755 SP589731:SP589755 ACL589731:ACL589755 AMH589731:AMH589755 AWD589731:AWD589755 BFZ589731:BFZ589755 BPV589731:BPV589755 BZR589731:BZR589755 CJN589731:CJN589755 CTJ589731:CTJ589755 DDF589731:DDF589755 DNB589731:DNB589755 DWX589731:DWX589755 EGT589731:EGT589755 EQP589731:EQP589755 FAL589731:FAL589755 FKH589731:FKH589755 FUD589731:FUD589755 GDZ589731:GDZ589755 GNV589731:GNV589755 GXR589731:GXR589755 HHN589731:HHN589755 HRJ589731:HRJ589755 IBF589731:IBF589755 ILB589731:ILB589755 IUX589731:IUX589755 JET589731:JET589755 JOP589731:JOP589755 JYL589731:JYL589755 KIH589731:KIH589755 KSD589731:KSD589755 LBZ589731:LBZ589755 LLV589731:LLV589755 LVR589731:LVR589755 MFN589731:MFN589755 MPJ589731:MPJ589755 MZF589731:MZF589755 NJB589731:NJB589755 NSX589731:NSX589755 OCT589731:OCT589755 OMP589731:OMP589755 OWL589731:OWL589755 PGH589731:PGH589755 PQD589731:PQD589755 PZZ589731:PZZ589755 QJV589731:QJV589755 QTR589731:QTR589755 RDN589731:RDN589755 RNJ589731:RNJ589755 RXF589731:RXF589755 SHB589731:SHB589755 SQX589731:SQX589755 TAT589731:TAT589755 TKP589731:TKP589755 TUL589731:TUL589755 UEH589731:UEH589755 UOD589731:UOD589755 UXZ589731:UXZ589755 VHV589731:VHV589755 VRR589731:VRR589755 WBN589731:WBN589755 WLJ589731:WLJ589755 WVF589731:WVF589755 C655446:C655470 IT655267:IT655291 SP655267:SP655291 ACL655267:ACL655291 AMH655267:AMH655291 AWD655267:AWD655291 BFZ655267:BFZ655291 BPV655267:BPV655291 BZR655267:BZR655291 CJN655267:CJN655291 CTJ655267:CTJ655291 DDF655267:DDF655291 DNB655267:DNB655291 DWX655267:DWX655291 EGT655267:EGT655291 EQP655267:EQP655291 FAL655267:FAL655291 FKH655267:FKH655291 FUD655267:FUD655291 GDZ655267:GDZ655291 GNV655267:GNV655291 GXR655267:GXR655291 HHN655267:HHN655291 HRJ655267:HRJ655291 IBF655267:IBF655291 ILB655267:ILB655291 IUX655267:IUX655291 JET655267:JET655291 JOP655267:JOP655291 JYL655267:JYL655291 KIH655267:KIH655291 KSD655267:KSD655291 LBZ655267:LBZ655291 LLV655267:LLV655291 LVR655267:LVR655291 MFN655267:MFN655291 MPJ655267:MPJ655291 MZF655267:MZF655291 NJB655267:NJB655291 NSX655267:NSX655291 OCT655267:OCT655291 OMP655267:OMP655291 OWL655267:OWL655291 PGH655267:PGH655291 PQD655267:PQD655291 PZZ655267:PZZ655291 QJV655267:QJV655291 QTR655267:QTR655291 RDN655267:RDN655291 RNJ655267:RNJ655291 RXF655267:RXF655291 SHB655267:SHB655291 SQX655267:SQX655291 TAT655267:TAT655291 TKP655267:TKP655291 TUL655267:TUL655291 UEH655267:UEH655291 UOD655267:UOD655291 UXZ655267:UXZ655291 VHV655267:VHV655291 VRR655267:VRR655291 WBN655267:WBN655291 WLJ655267:WLJ655291 WVF655267:WVF655291 C720982:C721006 IT720803:IT720827 SP720803:SP720827 ACL720803:ACL720827 AMH720803:AMH720827 AWD720803:AWD720827 BFZ720803:BFZ720827 BPV720803:BPV720827 BZR720803:BZR720827 CJN720803:CJN720827 CTJ720803:CTJ720827 DDF720803:DDF720827 DNB720803:DNB720827 DWX720803:DWX720827 EGT720803:EGT720827 EQP720803:EQP720827 FAL720803:FAL720827 FKH720803:FKH720827 FUD720803:FUD720827 GDZ720803:GDZ720827 GNV720803:GNV720827 GXR720803:GXR720827 HHN720803:HHN720827 HRJ720803:HRJ720827 IBF720803:IBF720827 ILB720803:ILB720827 IUX720803:IUX720827 JET720803:JET720827 JOP720803:JOP720827 JYL720803:JYL720827 KIH720803:KIH720827 KSD720803:KSD720827 LBZ720803:LBZ720827 LLV720803:LLV720827 LVR720803:LVR720827 MFN720803:MFN720827 MPJ720803:MPJ720827 MZF720803:MZF720827 NJB720803:NJB720827 NSX720803:NSX720827 OCT720803:OCT720827 OMP720803:OMP720827 OWL720803:OWL720827 PGH720803:PGH720827 PQD720803:PQD720827 PZZ720803:PZZ720827 QJV720803:QJV720827 QTR720803:QTR720827 RDN720803:RDN720827 RNJ720803:RNJ720827 RXF720803:RXF720827 SHB720803:SHB720827 SQX720803:SQX720827 TAT720803:TAT720827 TKP720803:TKP720827 TUL720803:TUL720827 UEH720803:UEH720827 UOD720803:UOD720827 UXZ720803:UXZ720827 VHV720803:VHV720827 VRR720803:VRR720827 WBN720803:WBN720827 WLJ720803:WLJ720827 WVF720803:WVF720827 C786518:C786542 IT786339:IT786363 SP786339:SP786363 ACL786339:ACL786363 AMH786339:AMH786363 AWD786339:AWD786363 BFZ786339:BFZ786363 BPV786339:BPV786363 BZR786339:BZR786363 CJN786339:CJN786363 CTJ786339:CTJ786363 DDF786339:DDF786363 DNB786339:DNB786363 DWX786339:DWX786363 EGT786339:EGT786363 EQP786339:EQP786363 FAL786339:FAL786363 FKH786339:FKH786363 FUD786339:FUD786363 GDZ786339:GDZ786363 GNV786339:GNV786363 GXR786339:GXR786363 HHN786339:HHN786363 HRJ786339:HRJ786363 IBF786339:IBF786363 ILB786339:ILB786363 IUX786339:IUX786363 JET786339:JET786363 JOP786339:JOP786363 JYL786339:JYL786363 KIH786339:KIH786363 KSD786339:KSD786363 LBZ786339:LBZ786363 LLV786339:LLV786363 LVR786339:LVR786363 MFN786339:MFN786363 MPJ786339:MPJ786363 MZF786339:MZF786363 NJB786339:NJB786363 NSX786339:NSX786363 OCT786339:OCT786363 OMP786339:OMP786363 OWL786339:OWL786363 PGH786339:PGH786363 PQD786339:PQD786363 PZZ786339:PZZ786363 QJV786339:QJV786363 QTR786339:QTR786363 RDN786339:RDN786363 RNJ786339:RNJ786363 RXF786339:RXF786363 SHB786339:SHB786363 SQX786339:SQX786363 TAT786339:TAT786363 TKP786339:TKP786363 TUL786339:TUL786363 UEH786339:UEH786363 UOD786339:UOD786363 UXZ786339:UXZ786363 VHV786339:VHV786363 VRR786339:VRR786363 WBN786339:WBN786363 WLJ786339:WLJ786363 WVF786339:WVF786363 C852054:C852078 IT851875:IT851899 SP851875:SP851899 ACL851875:ACL851899 AMH851875:AMH851899 AWD851875:AWD851899 BFZ851875:BFZ851899 BPV851875:BPV851899 BZR851875:BZR851899 CJN851875:CJN851899 CTJ851875:CTJ851899 DDF851875:DDF851899 DNB851875:DNB851899 DWX851875:DWX851899 EGT851875:EGT851899 EQP851875:EQP851899 FAL851875:FAL851899 FKH851875:FKH851899 FUD851875:FUD851899 GDZ851875:GDZ851899 GNV851875:GNV851899 GXR851875:GXR851899 HHN851875:HHN851899 HRJ851875:HRJ851899 IBF851875:IBF851899 ILB851875:ILB851899 IUX851875:IUX851899 JET851875:JET851899 JOP851875:JOP851899 JYL851875:JYL851899 KIH851875:KIH851899 KSD851875:KSD851899 LBZ851875:LBZ851899 LLV851875:LLV851899 LVR851875:LVR851899 MFN851875:MFN851899 MPJ851875:MPJ851899 MZF851875:MZF851899 NJB851875:NJB851899 NSX851875:NSX851899 OCT851875:OCT851899 OMP851875:OMP851899 OWL851875:OWL851899 PGH851875:PGH851899 PQD851875:PQD851899 PZZ851875:PZZ851899 QJV851875:QJV851899 QTR851875:QTR851899 RDN851875:RDN851899 RNJ851875:RNJ851899 RXF851875:RXF851899 SHB851875:SHB851899 SQX851875:SQX851899 TAT851875:TAT851899 TKP851875:TKP851899 TUL851875:TUL851899 UEH851875:UEH851899 UOD851875:UOD851899 UXZ851875:UXZ851899 VHV851875:VHV851899 VRR851875:VRR851899 WBN851875:WBN851899 WLJ851875:WLJ851899 WVF851875:WVF851899 C917590:C917614 IT917411:IT917435 SP917411:SP917435 ACL917411:ACL917435 AMH917411:AMH917435 AWD917411:AWD917435 BFZ917411:BFZ917435 BPV917411:BPV917435 BZR917411:BZR917435 CJN917411:CJN917435 CTJ917411:CTJ917435 DDF917411:DDF917435 DNB917411:DNB917435 DWX917411:DWX917435 EGT917411:EGT917435 EQP917411:EQP917435 FAL917411:FAL917435 FKH917411:FKH917435 FUD917411:FUD917435 GDZ917411:GDZ917435 GNV917411:GNV917435 GXR917411:GXR917435 HHN917411:HHN917435 HRJ917411:HRJ917435 IBF917411:IBF917435 ILB917411:ILB917435 IUX917411:IUX917435 JET917411:JET917435 JOP917411:JOP917435 JYL917411:JYL917435 KIH917411:KIH917435 KSD917411:KSD917435 LBZ917411:LBZ917435 LLV917411:LLV917435 LVR917411:LVR917435 MFN917411:MFN917435 MPJ917411:MPJ917435 MZF917411:MZF917435 NJB917411:NJB917435 NSX917411:NSX917435 OCT917411:OCT917435 OMP917411:OMP917435 OWL917411:OWL917435 PGH917411:PGH917435 PQD917411:PQD917435 PZZ917411:PZZ917435 QJV917411:QJV917435 QTR917411:QTR917435 RDN917411:RDN917435 RNJ917411:RNJ917435 RXF917411:RXF917435 SHB917411:SHB917435 SQX917411:SQX917435 TAT917411:TAT917435 TKP917411:TKP917435 TUL917411:TUL917435 UEH917411:UEH917435 UOD917411:UOD917435 UXZ917411:UXZ917435 VHV917411:VHV917435 VRR917411:VRR917435 WBN917411:WBN917435 WLJ917411:WLJ917435 WVF917411:WVF917435 C983126:C983150 IT982947:IT982971 SP982947:SP982971 ACL982947:ACL982971 AMH982947:AMH982971 AWD982947:AWD982971 BFZ982947:BFZ982971 BPV982947:BPV982971 BZR982947:BZR982971 CJN982947:CJN982971 CTJ982947:CTJ982971 DDF982947:DDF982971 DNB982947:DNB982971 DWX982947:DWX982971 EGT982947:EGT982971 EQP982947:EQP982971 FAL982947:FAL982971 FKH982947:FKH982971 FUD982947:FUD982971 GDZ982947:GDZ982971 GNV982947:GNV982971 GXR982947:GXR982971 HHN982947:HHN982971 HRJ982947:HRJ982971 IBF982947:IBF982971 ILB982947:ILB982971 IUX982947:IUX982971 JET982947:JET982971 JOP982947:JOP982971 JYL982947:JYL982971 KIH982947:KIH982971 KSD982947:KSD982971 LBZ982947:LBZ982971 LLV982947:LLV982971 LVR982947:LVR982971 MFN982947:MFN982971 MPJ982947:MPJ982971 MZF982947:MZF982971 NJB982947:NJB982971 NSX982947:NSX982971 OCT982947:OCT982971 OMP982947:OMP982971 OWL982947:OWL982971 PGH982947:PGH982971 PQD982947:PQD982971 PZZ982947:PZZ982971 QJV982947:QJV982971 QTR982947:QTR982971 RDN982947:RDN982971 RNJ982947:RNJ982971 RXF982947:RXF982971 SHB982947:SHB982971 SQX982947:SQX982971 TAT982947:TAT982971 TKP982947:TKP982971 TUL982947:TUL982971 UEH982947:UEH982971 UOD982947:UOD982971 UXZ982947:UXZ982971 VHV982947:VHV982971 VRR982947:VRR982971 WBN982947:WBN982971 WLJ982947:WLJ982971 WVF982947:WVF982971 C31:C32 IT24:IT25 SP24:SP25 ACL24:ACL25 AMH24:AMH25 AWD24:AWD25 BFZ24:BFZ25 BPV24:BPV25 BZR24:BZR25 CJN24:CJN25 CTJ24:CTJ25 DDF24:DDF25 DNB24:DNB25 DWX24:DWX25 EGT24:EGT25 EQP24:EQP25 FAL24:FAL25 FKH24:FKH25 FUD24:FUD25 GDZ24:GDZ25 GNV24:GNV25 GXR24:GXR25 HHN24:HHN25 HRJ24:HRJ25 IBF24:IBF25 ILB24:ILB25 IUX24:IUX25 JET24:JET25 JOP24:JOP25 JYL24:JYL25 KIH24:KIH25 KSD24:KSD25 LBZ24:LBZ25 LLV24:LLV25 LVR24:LVR25 MFN24:MFN25 MPJ24:MPJ25 MZF24:MZF25 NJB24:NJB25 NSX24:NSX25 OCT24:OCT25 OMP24:OMP25 OWL24:OWL25 PGH24:PGH25 PQD24:PQD25 PZZ24:PZZ25 QJV24:QJV25 QTR24:QTR25 RDN24:RDN25 RNJ24:RNJ25 RXF24:RXF25 SHB24:SHB25 SQX24:SQX25 TAT24:TAT25 TKP24:TKP25 TUL24:TUL25 UEH24:UEH25 UOD24:UOD25 UXZ24:UXZ25 VHV24:VHV25 VRR24:VRR25 WBN24:WBN25 WLJ24:WLJ25 WVF24:WVF25 C65608:C65609 IT65429:IT65430 SP65429:SP65430 ACL65429:ACL65430 AMH65429:AMH65430 AWD65429:AWD65430 BFZ65429:BFZ65430 BPV65429:BPV65430 BZR65429:BZR65430 CJN65429:CJN65430 CTJ65429:CTJ65430 DDF65429:DDF65430 DNB65429:DNB65430 DWX65429:DWX65430 EGT65429:EGT65430 EQP65429:EQP65430 FAL65429:FAL65430 FKH65429:FKH65430 FUD65429:FUD65430 GDZ65429:GDZ65430 GNV65429:GNV65430 GXR65429:GXR65430 HHN65429:HHN65430 HRJ65429:HRJ65430 IBF65429:IBF65430 ILB65429:ILB65430 IUX65429:IUX65430 JET65429:JET65430 JOP65429:JOP65430 JYL65429:JYL65430 KIH65429:KIH65430 KSD65429:KSD65430 LBZ65429:LBZ65430 LLV65429:LLV65430 LVR65429:LVR65430 MFN65429:MFN65430 MPJ65429:MPJ65430 MZF65429:MZF65430 NJB65429:NJB65430 NSX65429:NSX65430 OCT65429:OCT65430 OMP65429:OMP65430 OWL65429:OWL65430 PGH65429:PGH65430 PQD65429:PQD65430 PZZ65429:PZZ65430 QJV65429:QJV65430 QTR65429:QTR65430 RDN65429:RDN65430 RNJ65429:RNJ65430 RXF65429:RXF65430 SHB65429:SHB65430 SQX65429:SQX65430 TAT65429:TAT65430 TKP65429:TKP65430 TUL65429:TUL65430 UEH65429:UEH65430 UOD65429:UOD65430 UXZ65429:UXZ65430 VHV65429:VHV65430 VRR65429:VRR65430 WBN65429:WBN65430 WLJ65429:WLJ65430 WVF65429:WVF65430 C131144:C131145 IT130965:IT130966 SP130965:SP130966 ACL130965:ACL130966 AMH130965:AMH130966 AWD130965:AWD130966 BFZ130965:BFZ130966 BPV130965:BPV130966 BZR130965:BZR130966 CJN130965:CJN130966 CTJ130965:CTJ130966 DDF130965:DDF130966 DNB130965:DNB130966 DWX130965:DWX130966 EGT130965:EGT130966 EQP130965:EQP130966 FAL130965:FAL130966 FKH130965:FKH130966 FUD130965:FUD130966 GDZ130965:GDZ130966 GNV130965:GNV130966 GXR130965:GXR130966 HHN130965:HHN130966 HRJ130965:HRJ130966 IBF130965:IBF130966 ILB130965:ILB130966 IUX130965:IUX130966 JET130965:JET130966 JOP130965:JOP130966 JYL130965:JYL130966 KIH130965:KIH130966 KSD130965:KSD130966 LBZ130965:LBZ130966 LLV130965:LLV130966 LVR130965:LVR130966 MFN130965:MFN130966 MPJ130965:MPJ130966 MZF130965:MZF130966 NJB130965:NJB130966 NSX130965:NSX130966 OCT130965:OCT130966 OMP130965:OMP130966 OWL130965:OWL130966 PGH130965:PGH130966 PQD130965:PQD130966 PZZ130965:PZZ130966 QJV130965:QJV130966 QTR130965:QTR130966 RDN130965:RDN130966 RNJ130965:RNJ130966 RXF130965:RXF130966 SHB130965:SHB130966 SQX130965:SQX130966 TAT130965:TAT130966 TKP130965:TKP130966 TUL130965:TUL130966 UEH130965:UEH130966 UOD130965:UOD130966 UXZ130965:UXZ130966 VHV130965:VHV130966 VRR130965:VRR130966 WBN130965:WBN130966 WLJ130965:WLJ130966 WVF130965:WVF130966 C196680:C196681 IT196501:IT196502 SP196501:SP196502 ACL196501:ACL196502 AMH196501:AMH196502 AWD196501:AWD196502 BFZ196501:BFZ196502 BPV196501:BPV196502 BZR196501:BZR196502 CJN196501:CJN196502 CTJ196501:CTJ196502 DDF196501:DDF196502 DNB196501:DNB196502 DWX196501:DWX196502 EGT196501:EGT196502 EQP196501:EQP196502 FAL196501:FAL196502 FKH196501:FKH196502 FUD196501:FUD196502 GDZ196501:GDZ196502 GNV196501:GNV196502 GXR196501:GXR196502 HHN196501:HHN196502 HRJ196501:HRJ196502 IBF196501:IBF196502 ILB196501:ILB196502 IUX196501:IUX196502 JET196501:JET196502 JOP196501:JOP196502 JYL196501:JYL196502 KIH196501:KIH196502 KSD196501:KSD196502 LBZ196501:LBZ196502 LLV196501:LLV196502 LVR196501:LVR196502 MFN196501:MFN196502 MPJ196501:MPJ196502 MZF196501:MZF196502 NJB196501:NJB196502 NSX196501:NSX196502 OCT196501:OCT196502 OMP196501:OMP196502 OWL196501:OWL196502 PGH196501:PGH196502 PQD196501:PQD196502 PZZ196501:PZZ196502 QJV196501:QJV196502 QTR196501:QTR196502 RDN196501:RDN196502 RNJ196501:RNJ196502 RXF196501:RXF196502 SHB196501:SHB196502 SQX196501:SQX196502 TAT196501:TAT196502 TKP196501:TKP196502 TUL196501:TUL196502 UEH196501:UEH196502 UOD196501:UOD196502 UXZ196501:UXZ196502 VHV196501:VHV196502 VRR196501:VRR196502 WBN196501:WBN196502 WLJ196501:WLJ196502 WVF196501:WVF196502 C262216:C262217 IT262037:IT262038 SP262037:SP262038 ACL262037:ACL262038 AMH262037:AMH262038 AWD262037:AWD262038 BFZ262037:BFZ262038 BPV262037:BPV262038 BZR262037:BZR262038 CJN262037:CJN262038 CTJ262037:CTJ262038 DDF262037:DDF262038 DNB262037:DNB262038 DWX262037:DWX262038 EGT262037:EGT262038 EQP262037:EQP262038 FAL262037:FAL262038 FKH262037:FKH262038 FUD262037:FUD262038 GDZ262037:GDZ262038 GNV262037:GNV262038 GXR262037:GXR262038 HHN262037:HHN262038 HRJ262037:HRJ262038 IBF262037:IBF262038 ILB262037:ILB262038 IUX262037:IUX262038 JET262037:JET262038 JOP262037:JOP262038 JYL262037:JYL262038 KIH262037:KIH262038 KSD262037:KSD262038 LBZ262037:LBZ262038 LLV262037:LLV262038 LVR262037:LVR262038 MFN262037:MFN262038 MPJ262037:MPJ262038 MZF262037:MZF262038 NJB262037:NJB262038 NSX262037:NSX262038 OCT262037:OCT262038 OMP262037:OMP262038 OWL262037:OWL262038 PGH262037:PGH262038 PQD262037:PQD262038 PZZ262037:PZZ262038 QJV262037:QJV262038 QTR262037:QTR262038 RDN262037:RDN262038 RNJ262037:RNJ262038 RXF262037:RXF262038 SHB262037:SHB262038 SQX262037:SQX262038 TAT262037:TAT262038 TKP262037:TKP262038 TUL262037:TUL262038 UEH262037:UEH262038 UOD262037:UOD262038 UXZ262037:UXZ262038 VHV262037:VHV262038 VRR262037:VRR262038 WBN262037:WBN262038 WLJ262037:WLJ262038 WVF262037:WVF262038 C327752:C327753 IT327573:IT327574 SP327573:SP327574 ACL327573:ACL327574 AMH327573:AMH327574 AWD327573:AWD327574 BFZ327573:BFZ327574 BPV327573:BPV327574 BZR327573:BZR327574 CJN327573:CJN327574 CTJ327573:CTJ327574 DDF327573:DDF327574 DNB327573:DNB327574 DWX327573:DWX327574 EGT327573:EGT327574 EQP327573:EQP327574 FAL327573:FAL327574 FKH327573:FKH327574 FUD327573:FUD327574 GDZ327573:GDZ327574 GNV327573:GNV327574 GXR327573:GXR327574 HHN327573:HHN327574 HRJ327573:HRJ327574 IBF327573:IBF327574 ILB327573:ILB327574 IUX327573:IUX327574 JET327573:JET327574 JOP327573:JOP327574 JYL327573:JYL327574 KIH327573:KIH327574 KSD327573:KSD327574 LBZ327573:LBZ327574 LLV327573:LLV327574 LVR327573:LVR327574 MFN327573:MFN327574 MPJ327573:MPJ327574 MZF327573:MZF327574 NJB327573:NJB327574 NSX327573:NSX327574 OCT327573:OCT327574 OMP327573:OMP327574 OWL327573:OWL327574 PGH327573:PGH327574 PQD327573:PQD327574 PZZ327573:PZZ327574 QJV327573:QJV327574 QTR327573:QTR327574 RDN327573:RDN327574 RNJ327573:RNJ327574 RXF327573:RXF327574 SHB327573:SHB327574 SQX327573:SQX327574 TAT327573:TAT327574 TKP327573:TKP327574 TUL327573:TUL327574 UEH327573:UEH327574 UOD327573:UOD327574 UXZ327573:UXZ327574 VHV327573:VHV327574 VRR327573:VRR327574 WBN327573:WBN327574 WLJ327573:WLJ327574 WVF327573:WVF327574 C393288:C393289 IT393109:IT393110 SP393109:SP393110 ACL393109:ACL393110 AMH393109:AMH393110 AWD393109:AWD393110 BFZ393109:BFZ393110 BPV393109:BPV393110 BZR393109:BZR393110 CJN393109:CJN393110 CTJ393109:CTJ393110 DDF393109:DDF393110 DNB393109:DNB393110 DWX393109:DWX393110 EGT393109:EGT393110 EQP393109:EQP393110 FAL393109:FAL393110 FKH393109:FKH393110 FUD393109:FUD393110 GDZ393109:GDZ393110 GNV393109:GNV393110 GXR393109:GXR393110 HHN393109:HHN393110 HRJ393109:HRJ393110 IBF393109:IBF393110 ILB393109:ILB393110 IUX393109:IUX393110 JET393109:JET393110 JOP393109:JOP393110 JYL393109:JYL393110 KIH393109:KIH393110 KSD393109:KSD393110 LBZ393109:LBZ393110 LLV393109:LLV393110 LVR393109:LVR393110 MFN393109:MFN393110 MPJ393109:MPJ393110 MZF393109:MZF393110 NJB393109:NJB393110 NSX393109:NSX393110 OCT393109:OCT393110 OMP393109:OMP393110 OWL393109:OWL393110 PGH393109:PGH393110 PQD393109:PQD393110 PZZ393109:PZZ393110 QJV393109:QJV393110 QTR393109:QTR393110 RDN393109:RDN393110 RNJ393109:RNJ393110 RXF393109:RXF393110 SHB393109:SHB393110 SQX393109:SQX393110 TAT393109:TAT393110 TKP393109:TKP393110 TUL393109:TUL393110 UEH393109:UEH393110 UOD393109:UOD393110 UXZ393109:UXZ393110 VHV393109:VHV393110 VRR393109:VRR393110 WBN393109:WBN393110 WLJ393109:WLJ393110 WVF393109:WVF393110 C458824:C458825 IT458645:IT458646 SP458645:SP458646 ACL458645:ACL458646 AMH458645:AMH458646 AWD458645:AWD458646 BFZ458645:BFZ458646 BPV458645:BPV458646 BZR458645:BZR458646 CJN458645:CJN458646 CTJ458645:CTJ458646 DDF458645:DDF458646 DNB458645:DNB458646 DWX458645:DWX458646 EGT458645:EGT458646 EQP458645:EQP458646 FAL458645:FAL458646 FKH458645:FKH458646 FUD458645:FUD458646 GDZ458645:GDZ458646 GNV458645:GNV458646 GXR458645:GXR458646 HHN458645:HHN458646 HRJ458645:HRJ458646 IBF458645:IBF458646 ILB458645:ILB458646 IUX458645:IUX458646 JET458645:JET458646 JOP458645:JOP458646 JYL458645:JYL458646 KIH458645:KIH458646 KSD458645:KSD458646 LBZ458645:LBZ458646 LLV458645:LLV458646 LVR458645:LVR458646 MFN458645:MFN458646 MPJ458645:MPJ458646 MZF458645:MZF458646 NJB458645:NJB458646 NSX458645:NSX458646 OCT458645:OCT458646 OMP458645:OMP458646 OWL458645:OWL458646 PGH458645:PGH458646 PQD458645:PQD458646 PZZ458645:PZZ458646 QJV458645:QJV458646 QTR458645:QTR458646 RDN458645:RDN458646 RNJ458645:RNJ458646 RXF458645:RXF458646 SHB458645:SHB458646 SQX458645:SQX458646 TAT458645:TAT458646 TKP458645:TKP458646 TUL458645:TUL458646 UEH458645:UEH458646 UOD458645:UOD458646 UXZ458645:UXZ458646 VHV458645:VHV458646 VRR458645:VRR458646 WBN458645:WBN458646 WLJ458645:WLJ458646 WVF458645:WVF458646 C524360:C524361 IT524181:IT524182 SP524181:SP524182 ACL524181:ACL524182 AMH524181:AMH524182 AWD524181:AWD524182 BFZ524181:BFZ524182 BPV524181:BPV524182 BZR524181:BZR524182 CJN524181:CJN524182 CTJ524181:CTJ524182 DDF524181:DDF524182 DNB524181:DNB524182 DWX524181:DWX524182 EGT524181:EGT524182 EQP524181:EQP524182 FAL524181:FAL524182 FKH524181:FKH524182 FUD524181:FUD524182 GDZ524181:GDZ524182 GNV524181:GNV524182 GXR524181:GXR524182 HHN524181:HHN524182 HRJ524181:HRJ524182 IBF524181:IBF524182 ILB524181:ILB524182 IUX524181:IUX524182 JET524181:JET524182 JOP524181:JOP524182 JYL524181:JYL524182 KIH524181:KIH524182 KSD524181:KSD524182 LBZ524181:LBZ524182 LLV524181:LLV524182 LVR524181:LVR524182 MFN524181:MFN524182 MPJ524181:MPJ524182 MZF524181:MZF524182 NJB524181:NJB524182 NSX524181:NSX524182 OCT524181:OCT524182 OMP524181:OMP524182 OWL524181:OWL524182 PGH524181:PGH524182 PQD524181:PQD524182 PZZ524181:PZZ524182 QJV524181:QJV524182 QTR524181:QTR524182 RDN524181:RDN524182 RNJ524181:RNJ524182 RXF524181:RXF524182 SHB524181:SHB524182 SQX524181:SQX524182 TAT524181:TAT524182 TKP524181:TKP524182 TUL524181:TUL524182 UEH524181:UEH524182 UOD524181:UOD524182 UXZ524181:UXZ524182 VHV524181:VHV524182 VRR524181:VRR524182 WBN524181:WBN524182 WLJ524181:WLJ524182 WVF524181:WVF524182 C589896:C589897 IT589717:IT589718 SP589717:SP589718 ACL589717:ACL589718 AMH589717:AMH589718 AWD589717:AWD589718 BFZ589717:BFZ589718 BPV589717:BPV589718 BZR589717:BZR589718 CJN589717:CJN589718 CTJ589717:CTJ589718 DDF589717:DDF589718 DNB589717:DNB589718 DWX589717:DWX589718 EGT589717:EGT589718 EQP589717:EQP589718 FAL589717:FAL589718 FKH589717:FKH589718 FUD589717:FUD589718 GDZ589717:GDZ589718 GNV589717:GNV589718 GXR589717:GXR589718 HHN589717:HHN589718 HRJ589717:HRJ589718 IBF589717:IBF589718 ILB589717:ILB589718 IUX589717:IUX589718 JET589717:JET589718 JOP589717:JOP589718 JYL589717:JYL589718 KIH589717:KIH589718 KSD589717:KSD589718 LBZ589717:LBZ589718 LLV589717:LLV589718 LVR589717:LVR589718 MFN589717:MFN589718 MPJ589717:MPJ589718 MZF589717:MZF589718 NJB589717:NJB589718 NSX589717:NSX589718 OCT589717:OCT589718 OMP589717:OMP589718 OWL589717:OWL589718 PGH589717:PGH589718 PQD589717:PQD589718 PZZ589717:PZZ589718 QJV589717:QJV589718 QTR589717:QTR589718 RDN589717:RDN589718 RNJ589717:RNJ589718 RXF589717:RXF589718 SHB589717:SHB589718 SQX589717:SQX589718 TAT589717:TAT589718 TKP589717:TKP589718 TUL589717:TUL589718 UEH589717:UEH589718 UOD589717:UOD589718 UXZ589717:UXZ589718 VHV589717:VHV589718 VRR589717:VRR589718 WBN589717:WBN589718 WLJ589717:WLJ589718 WVF589717:WVF589718 C655432:C655433 IT655253:IT655254 SP655253:SP655254 ACL655253:ACL655254 AMH655253:AMH655254 AWD655253:AWD655254 BFZ655253:BFZ655254 BPV655253:BPV655254 BZR655253:BZR655254 CJN655253:CJN655254 CTJ655253:CTJ655254 DDF655253:DDF655254 DNB655253:DNB655254 DWX655253:DWX655254 EGT655253:EGT655254 EQP655253:EQP655254 FAL655253:FAL655254 FKH655253:FKH655254 FUD655253:FUD655254 GDZ655253:GDZ655254 GNV655253:GNV655254 GXR655253:GXR655254 HHN655253:HHN655254 HRJ655253:HRJ655254 IBF655253:IBF655254 ILB655253:ILB655254 IUX655253:IUX655254 JET655253:JET655254 JOP655253:JOP655254 JYL655253:JYL655254 KIH655253:KIH655254 KSD655253:KSD655254 LBZ655253:LBZ655254 LLV655253:LLV655254 LVR655253:LVR655254 MFN655253:MFN655254 MPJ655253:MPJ655254 MZF655253:MZF655254 NJB655253:NJB655254 NSX655253:NSX655254 OCT655253:OCT655254 OMP655253:OMP655254 OWL655253:OWL655254 PGH655253:PGH655254 PQD655253:PQD655254 PZZ655253:PZZ655254 QJV655253:QJV655254 QTR655253:QTR655254 RDN655253:RDN655254 RNJ655253:RNJ655254 RXF655253:RXF655254 SHB655253:SHB655254 SQX655253:SQX655254 TAT655253:TAT655254 TKP655253:TKP655254 TUL655253:TUL655254 UEH655253:UEH655254 UOD655253:UOD655254 UXZ655253:UXZ655254 VHV655253:VHV655254 VRR655253:VRR655254 WBN655253:WBN655254 WLJ655253:WLJ655254 WVF655253:WVF655254 C720968:C720969 IT720789:IT720790 SP720789:SP720790 ACL720789:ACL720790 AMH720789:AMH720790 AWD720789:AWD720790 BFZ720789:BFZ720790 BPV720789:BPV720790 BZR720789:BZR720790 CJN720789:CJN720790 CTJ720789:CTJ720790 DDF720789:DDF720790 DNB720789:DNB720790 DWX720789:DWX720790 EGT720789:EGT720790 EQP720789:EQP720790 FAL720789:FAL720790 FKH720789:FKH720790 FUD720789:FUD720790 GDZ720789:GDZ720790 GNV720789:GNV720790 GXR720789:GXR720790 HHN720789:HHN720790 HRJ720789:HRJ720790 IBF720789:IBF720790 ILB720789:ILB720790 IUX720789:IUX720790 JET720789:JET720790 JOP720789:JOP720790 JYL720789:JYL720790 KIH720789:KIH720790 KSD720789:KSD720790 LBZ720789:LBZ720790 LLV720789:LLV720790 LVR720789:LVR720790 MFN720789:MFN720790 MPJ720789:MPJ720790 MZF720789:MZF720790 NJB720789:NJB720790 NSX720789:NSX720790 OCT720789:OCT720790 OMP720789:OMP720790 OWL720789:OWL720790 PGH720789:PGH720790 PQD720789:PQD720790 PZZ720789:PZZ720790 QJV720789:QJV720790 QTR720789:QTR720790 RDN720789:RDN720790 RNJ720789:RNJ720790 RXF720789:RXF720790 SHB720789:SHB720790 SQX720789:SQX720790 TAT720789:TAT720790 TKP720789:TKP720790 TUL720789:TUL720790 UEH720789:UEH720790 UOD720789:UOD720790 UXZ720789:UXZ720790 VHV720789:VHV720790 VRR720789:VRR720790 WBN720789:WBN720790 WLJ720789:WLJ720790 WVF720789:WVF720790 C786504:C786505 IT786325:IT786326 SP786325:SP786326 ACL786325:ACL786326 AMH786325:AMH786326 AWD786325:AWD786326 BFZ786325:BFZ786326 BPV786325:BPV786326 BZR786325:BZR786326 CJN786325:CJN786326 CTJ786325:CTJ786326 DDF786325:DDF786326 DNB786325:DNB786326 DWX786325:DWX786326 EGT786325:EGT786326 EQP786325:EQP786326 FAL786325:FAL786326 FKH786325:FKH786326 FUD786325:FUD786326 GDZ786325:GDZ786326 GNV786325:GNV786326 GXR786325:GXR786326 HHN786325:HHN786326 HRJ786325:HRJ786326 IBF786325:IBF786326 ILB786325:ILB786326 IUX786325:IUX786326 JET786325:JET786326 JOP786325:JOP786326 JYL786325:JYL786326 KIH786325:KIH786326 KSD786325:KSD786326 LBZ786325:LBZ786326 LLV786325:LLV786326 LVR786325:LVR786326 MFN786325:MFN786326 MPJ786325:MPJ786326 MZF786325:MZF786326 NJB786325:NJB786326 NSX786325:NSX786326 OCT786325:OCT786326 OMP786325:OMP786326 OWL786325:OWL786326 PGH786325:PGH786326 PQD786325:PQD786326 PZZ786325:PZZ786326 QJV786325:QJV786326 QTR786325:QTR786326 RDN786325:RDN786326 RNJ786325:RNJ786326 RXF786325:RXF786326 SHB786325:SHB786326 SQX786325:SQX786326 TAT786325:TAT786326 TKP786325:TKP786326 TUL786325:TUL786326 UEH786325:UEH786326 UOD786325:UOD786326 UXZ786325:UXZ786326 VHV786325:VHV786326 VRR786325:VRR786326 WBN786325:WBN786326 WLJ786325:WLJ786326 WVF786325:WVF786326 C852040:C852041 IT851861:IT851862 SP851861:SP851862 ACL851861:ACL851862 AMH851861:AMH851862 AWD851861:AWD851862 BFZ851861:BFZ851862 BPV851861:BPV851862 BZR851861:BZR851862 CJN851861:CJN851862 CTJ851861:CTJ851862 DDF851861:DDF851862 DNB851861:DNB851862 DWX851861:DWX851862 EGT851861:EGT851862 EQP851861:EQP851862 FAL851861:FAL851862 FKH851861:FKH851862 FUD851861:FUD851862 GDZ851861:GDZ851862 GNV851861:GNV851862 GXR851861:GXR851862 HHN851861:HHN851862 HRJ851861:HRJ851862 IBF851861:IBF851862 ILB851861:ILB851862 IUX851861:IUX851862 JET851861:JET851862 JOP851861:JOP851862 JYL851861:JYL851862 KIH851861:KIH851862 KSD851861:KSD851862 LBZ851861:LBZ851862 LLV851861:LLV851862 LVR851861:LVR851862 MFN851861:MFN851862 MPJ851861:MPJ851862 MZF851861:MZF851862 NJB851861:NJB851862 NSX851861:NSX851862 OCT851861:OCT851862 OMP851861:OMP851862 OWL851861:OWL851862 PGH851861:PGH851862 PQD851861:PQD851862 PZZ851861:PZZ851862 QJV851861:QJV851862 QTR851861:QTR851862 RDN851861:RDN851862 RNJ851861:RNJ851862 RXF851861:RXF851862 SHB851861:SHB851862 SQX851861:SQX851862 TAT851861:TAT851862 TKP851861:TKP851862 TUL851861:TUL851862 UEH851861:UEH851862 UOD851861:UOD851862 UXZ851861:UXZ851862 VHV851861:VHV851862 VRR851861:VRR851862 WBN851861:WBN851862 WLJ851861:WLJ851862 WVF851861:WVF851862 C917576:C917577 IT917397:IT917398 SP917397:SP917398 ACL917397:ACL917398 AMH917397:AMH917398 AWD917397:AWD917398 BFZ917397:BFZ917398 BPV917397:BPV917398 BZR917397:BZR917398 CJN917397:CJN917398 CTJ917397:CTJ917398 DDF917397:DDF917398 DNB917397:DNB917398 DWX917397:DWX917398 EGT917397:EGT917398 EQP917397:EQP917398 FAL917397:FAL917398 FKH917397:FKH917398 FUD917397:FUD917398 GDZ917397:GDZ917398 GNV917397:GNV917398 GXR917397:GXR917398 HHN917397:HHN917398 HRJ917397:HRJ917398 IBF917397:IBF917398 ILB917397:ILB917398 IUX917397:IUX917398 JET917397:JET917398 JOP917397:JOP917398 JYL917397:JYL917398 KIH917397:KIH917398 KSD917397:KSD917398 LBZ917397:LBZ917398 LLV917397:LLV917398 LVR917397:LVR917398 MFN917397:MFN917398 MPJ917397:MPJ917398 MZF917397:MZF917398 NJB917397:NJB917398 NSX917397:NSX917398 OCT917397:OCT917398 OMP917397:OMP917398 OWL917397:OWL917398 PGH917397:PGH917398 PQD917397:PQD917398 PZZ917397:PZZ917398 QJV917397:QJV917398 QTR917397:QTR917398 RDN917397:RDN917398 RNJ917397:RNJ917398 RXF917397:RXF917398 SHB917397:SHB917398 SQX917397:SQX917398 TAT917397:TAT917398 TKP917397:TKP917398 TUL917397:TUL917398 UEH917397:UEH917398 UOD917397:UOD917398 UXZ917397:UXZ917398 VHV917397:VHV917398 VRR917397:VRR917398 WBN917397:WBN917398 WLJ917397:WLJ917398 WVF917397:WVF917398 C983112:C983113 IT982933:IT982934 SP982933:SP982934 ACL982933:ACL982934 AMH982933:AMH982934 AWD982933:AWD982934 BFZ982933:BFZ982934 BPV982933:BPV982934 BZR982933:BZR982934 CJN982933:CJN982934 CTJ982933:CTJ982934 DDF982933:DDF982934 DNB982933:DNB982934 DWX982933:DWX982934 EGT982933:EGT982934 EQP982933:EQP982934 FAL982933:FAL982934 FKH982933:FKH982934 FUD982933:FUD982934 GDZ982933:GDZ982934 GNV982933:GNV982934 GXR982933:GXR982934 HHN982933:HHN982934 HRJ982933:HRJ982934 IBF982933:IBF982934 ILB982933:ILB982934 IUX982933:IUX982934 JET982933:JET982934 JOP982933:JOP982934 JYL982933:JYL982934 KIH982933:KIH982934 KSD982933:KSD982934 LBZ982933:LBZ982934 LLV982933:LLV982934 LVR982933:LVR982934 MFN982933:MFN982934 MPJ982933:MPJ982934 MZF982933:MZF982934 NJB982933:NJB982934 NSX982933:NSX982934 OCT982933:OCT982934 OMP982933:OMP982934 OWL982933:OWL982934 PGH982933:PGH982934 PQD982933:PQD982934 PZZ982933:PZZ982934 QJV982933:QJV982934 QTR982933:QTR982934 RDN982933:RDN982934 RNJ982933:RNJ982934 RXF982933:RXF982934 SHB982933:SHB982934 SQX982933:SQX982934 TAT982933:TAT982934 TKP982933:TKP982934 TUL982933:TUL982934 UEH982933:UEH982934 UOD982933:UOD982934 UXZ982933:UXZ982934 VHV982933:VHV982934 VRR982933:VRR982934 WBN982933:WBN982934 WLJ982933:WLJ982934 WVF982933:WVF982934 C18:C20 IT11:IT13 SP11:SP13 ACL11:ACL13 AMH11:AMH13 AWD11:AWD13 BFZ11:BFZ13 BPV11:BPV13 BZR11:BZR13 CJN11:CJN13 CTJ11:CTJ13 DDF11:DDF13 DNB11:DNB13 DWX11:DWX13 EGT11:EGT13 EQP11:EQP13 FAL11:FAL13 FKH11:FKH13 FUD11:FUD13 GDZ11:GDZ13 GNV11:GNV13 GXR11:GXR13 HHN11:HHN13 HRJ11:HRJ13 IBF11:IBF13 ILB11:ILB13 IUX11:IUX13 JET11:JET13 JOP11:JOP13 JYL11:JYL13 KIH11:KIH13 KSD11:KSD13 LBZ11:LBZ13 LLV11:LLV13 LVR11:LVR13 MFN11:MFN13 MPJ11:MPJ13 MZF11:MZF13 NJB11:NJB13 NSX11:NSX13 OCT11:OCT13 OMP11:OMP13 OWL11:OWL13 PGH11:PGH13 PQD11:PQD13 PZZ11:PZZ13 QJV11:QJV13 QTR11:QTR13 RDN11:RDN13 RNJ11:RNJ13 RXF11:RXF13 SHB11:SHB13 SQX11:SQX13 TAT11:TAT13 TKP11:TKP13 TUL11:TUL13 UEH11:UEH13 UOD11:UOD13 UXZ11:UXZ13 VHV11:VHV13 VRR11:VRR13 WBN11:WBN13 WLJ11:WLJ13 WVF11:WVF13 C65595:C65597 IT65416:IT65418 SP65416:SP65418 ACL65416:ACL65418 AMH65416:AMH65418 AWD65416:AWD65418 BFZ65416:BFZ65418 BPV65416:BPV65418 BZR65416:BZR65418 CJN65416:CJN65418 CTJ65416:CTJ65418 DDF65416:DDF65418 DNB65416:DNB65418 DWX65416:DWX65418 EGT65416:EGT65418 EQP65416:EQP65418 FAL65416:FAL65418 FKH65416:FKH65418 FUD65416:FUD65418 GDZ65416:GDZ65418 GNV65416:GNV65418 GXR65416:GXR65418 HHN65416:HHN65418 HRJ65416:HRJ65418 IBF65416:IBF65418 ILB65416:ILB65418 IUX65416:IUX65418 JET65416:JET65418 JOP65416:JOP65418 JYL65416:JYL65418 KIH65416:KIH65418 KSD65416:KSD65418 LBZ65416:LBZ65418 LLV65416:LLV65418 LVR65416:LVR65418 MFN65416:MFN65418 MPJ65416:MPJ65418 MZF65416:MZF65418 NJB65416:NJB65418 NSX65416:NSX65418 OCT65416:OCT65418 OMP65416:OMP65418 OWL65416:OWL65418 PGH65416:PGH65418 PQD65416:PQD65418 PZZ65416:PZZ65418 QJV65416:QJV65418 QTR65416:QTR65418 RDN65416:RDN65418 RNJ65416:RNJ65418 RXF65416:RXF65418 SHB65416:SHB65418 SQX65416:SQX65418 TAT65416:TAT65418 TKP65416:TKP65418 TUL65416:TUL65418 UEH65416:UEH65418 UOD65416:UOD65418 UXZ65416:UXZ65418 VHV65416:VHV65418 VRR65416:VRR65418 WBN65416:WBN65418 WLJ65416:WLJ65418 WVF65416:WVF65418 C131131:C131133 IT130952:IT130954 SP130952:SP130954 ACL130952:ACL130954 AMH130952:AMH130954 AWD130952:AWD130954 BFZ130952:BFZ130954 BPV130952:BPV130954 BZR130952:BZR130954 CJN130952:CJN130954 CTJ130952:CTJ130954 DDF130952:DDF130954 DNB130952:DNB130954 DWX130952:DWX130954 EGT130952:EGT130954 EQP130952:EQP130954 FAL130952:FAL130954 FKH130952:FKH130954 FUD130952:FUD130954 GDZ130952:GDZ130954 GNV130952:GNV130954 GXR130952:GXR130954 HHN130952:HHN130954 HRJ130952:HRJ130954 IBF130952:IBF130954 ILB130952:ILB130954 IUX130952:IUX130954 JET130952:JET130954 JOP130952:JOP130954 JYL130952:JYL130954 KIH130952:KIH130954 KSD130952:KSD130954 LBZ130952:LBZ130954 LLV130952:LLV130954 LVR130952:LVR130954 MFN130952:MFN130954 MPJ130952:MPJ130954 MZF130952:MZF130954 NJB130952:NJB130954 NSX130952:NSX130954 OCT130952:OCT130954 OMP130952:OMP130954 OWL130952:OWL130954 PGH130952:PGH130954 PQD130952:PQD130954 PZZ130952:PZZ130954 QJV130952:QJV130954 QTR130952:QTR130954 RDN130952:RDN130954 RNJ130952:RNJ130954 RXF130952:RXF130954 SHB130952:SHB130954 SQX130952:SQX130954 TAT130952:TAT130954 TKP130952:TKP130954 TUL130952:TUL130954 UEH130952:UEH130954 UOD130952:UOD130954 UXZ130952:UXZ130954 VHV130952:VHV130954 VRR130952:VRR130954 WBN130952:WBN130954 WLJ130952:WLJ130954 WVF130952:WVF130954 C196667:C196669 IT196488:IT196490 SP196488:SP196490 ACL196488:ACL196490 AMH196488:AMH196490 AWD196488:AWD196490 BFZ196488:BFZ196490 BPV196488:BPV196490 BZR196488:BZR196490 CJN196488:CJN196490 CTJ196488:CTJ196490 DDF196488:DDF196490 DNB196488:DNB196490 DWX196488:DWX196490 EGT196488:EGT196490 EQP196488:EQP196490 FAL196488:FAL196490 FKH196488:FKH196490 FUD196488:FUD196490 GDZ196488:GDZ196490 GNV196488:GNV196490 GXR196488:GXR196490 HHN196488:HHN196490 HRJ196488:HRJ196490 IBF196488:IBF196490 ILB196488:ILB196490 IUX196488:IUX196490 JET196488:JET196490 JOP196488:JOP196490 JYL196488:JYL196490 KIH196488:KIH196490 KSD196488:KSD196490 LBZ196488:LBZ196490 LLV196488:LLV196490 LVR196488:LVR196490 MFN196488:MFN196490 MPJ196488:MPJ196490 MZF196488:MZF196490 NJB196488:NJB196490 NSX196488:NSX196490 OCT196488:OCT196490 OMP196488:OMP196490 OWL196488:OWL196490 PGH196488:PGH196490 PQD196488:PQD196490 PZZ196488:PZZ196490 QJV196488:QJV196490 QTR196488:QTR196490 RDN196488:RDN196490 RNJ196488:RNJ196490 RXF196488:RXF196490 SHB196488:SHB196490 SQX196488:SQX196490 TAT196488:TAT196490 TKP196488:TKP196490 TUL196488:TUL196490 UEH196488:UEH196490 UOD196488:UOD196490 UXZ196488:UXZ196490 VHV196488:VHV196490 VRR196488:VRR196490 WBN196488:WBN196490 WLJ196488:WLJ196490 WVF196488:WVF196490 C262203:C262205 IT262024:IT262026 SP262024:SP262026 ACL262024:ACL262026 AMH262024:AMH262026 AWD262024:AWD262026 BFZ262024:BFZ262026 BPV262024:BPV262026 BZR262024:BZR262026 CJN262024:CJN262026 CTJ262024:CTJ262026 DDF262024:DDF262026 DNB262024:DNB262026 DWX262024:DWX262026 EGT262024:EGT262026 EQP262024:EQP262026 FAL262024:FAL262026 FKH262024:FKH262026 FUD262024:FUD262026 GDZ262024:GDZ262026 GNV262024:GNV262026 GXR262024:GXR262026 HHN262024:HHN262026 HRJ262024:HRJ262026 IBF262024:IBF262026 ILB262024:ILB262026 IUX262024:IUX262026 JET262024:JET262026 JOP262024:JOP262026 JYL262024:JYL262026 KIH262024:KIH262026 KSD262024:KSD262026 LBZ262024:LBZ262026 LLV262024:LLV262026 LVR262024:LVR262026 MFN262024:MFN262026 MPJ262024:MPJ262026 MZF262024:MZF262026 NJB262024:NJB262026 NSX262024:NSX262026 OCT262024:OCT262026 OMP262024:OMP262026 OWL262024:OWL262026 PGH262024:PGH262026 PQD262024:PQD262026 PZZ262024:PZZ262026 QJV262024:QJV262026 QTR262024:QTR262026 RDN262024:RDN262026 RNJ262024:RNJ262026 RXF262024:RXF262026 SHB262024:SHB262026 SQX262024:SQX262026 TAT262024:TAT262026 TKP262024:TKP262026 TUL262024:TUL262026 UEH262024:UEH262026 UOD262024:UOD262026 UXZ262024:UXZ262026 VHV262024:VHV262026 VRR262024:VRR262026 WBN262024:WBN262026 WLJ262024:WLJ262026 WVF262024:WVF262026 C327739:C327741 IT327560:IT327562 SP327560:SP327562 ACL327560:ACL327562 AMH327560:AMH327562 AWD327560:AWD327562 BFZ327560:BFZ327562 BPV327560:BPV327562 BZR327560:BZR327562 CJN327560:CJN327562 CTJ327560:CTJ327562 DDF327560:DDF327562 DNB327560:DNB327562 DWX327560:DWX327562 EGT327560:EGT327562 EQP327560:EQP327562 FAL327560:FAL327562 FKH327560:FKH327562 FUD327560:FUD327562 GDZ327560:GDZ327562 GNV327560:GNV327562 GXR327560:GXR327562 HHN327560:HHN327562 HRJ327560:HRJ327562 IBF327560:IBF327562 ILB327560:ILB327562 IUX327560:IUX327562 JET327560:JET327562 JOP327560:JOP327562 JYL327560:JYL327562 KIH327560:KIH327562 KSD327560:KSD327562 LBZ327560:LBZ327562 LLV327560:LLV327562 LVR327560:LVR327562 MFN327560:MFN327562 MPJ327560:MPJ327562 MZF327560:MZF327562 NJB327560:NJB327562 NSX327560:NSX327562 OCT327560:OCT327562 OMP327560:OMP327562 OWL327560:OWL327562 PGH327560:PGH327562 PQD327560:PQD327562 PZZ327560:PZZ327562 QJV327560:QJV327562 QTR327560:QTR327562 RDN327560:RDN327562 RNJ327560:RNJ327562 RXF327560:RXF327562 SHB327560:SHB327562 SQX327560:SQX327562 TAT327560:TAT327562 TKP327560:TKP327562 TUL327560:TUL327562 UEH327560:UEH327562 UOD327560:UOD327562 UXZ327560:UXZ327562 VHV327560:VHV327562 VRR327560:VRR327562 WBN327560:WBN327562 WLJ327560:WLJ327562 WVF327560:WVF327562 C393275:C393277 IT393096:IT393098 SP393096:SP393098 ACL393096:ACL393098 AMH393096:AMH393098 AWD393096:AWD393098 BFZ393096:BFZ393098 BPV393096:BPV393098 BZR393096:BZR393098 CJN393096:CJN393098 CTJ393096:CTJ393098 DDF393096:DDF393098 DNB393096:DNB393098 DWX393096:DWX393098 EGT393096:EGT393098 EQP393096:EQP393098 FAL393096:FAL393098 FKH393096:FKH393098 FUD393096:FUD393098 GDZ393096:GDZ393098 GNV393096:GNV393098 GXR393096:GXR393098 HHN393096:HHN393098 HRJ393096:HRJ393098 IBF393096:IBF393098 ILB393096:ILB393098 IUX393096:IUX393098 JET393096:JET393098 JOP393096:JOP393098 JYL393096:JYL393098 KIH393096:KIH393098 KSD393096:KSD393098 LBZ393096:LBZ393098 LLV393096:LLV393098 LVR393096:LVR393098 MFN393096:MFN393098 MPJ393096:MPJ393098 MZF393096:MZF393098 NJB393096:NJB393098 NSX393096:NSX393098 OCT393096:OCT393098 OMP393096:OMP393098 OWL393096:OWL393098 PGH393096:PGH393098 PQD393096:PQD393098 PZZ393096:PZZ393098 QJV393096:QJV393098 QTR393096:QTR393098 RDN393096:RDN393098 RNJ393096:RNJ393098 RXF393096:RXF393098 SHB393096:SHB393098 SQX393096:SQX393098 TAT393096:TAT393098 TKP393096:TKP393098 TUL393096:TUL393098 UEH393096:UEH393098 UOD393096:UOD393098 UXZ393096:UXZ393098 VHV393096:VHV393098 VRR393096:VRR393098 WBN393096:WBN393098 WLJ393096:WLJ393098 WVF393096:WVF393098 C458811:C458813 IT458632:IT458634 SP458632:SP458634 ACL458632:ACL458634 AMH458632:AMH458634 AWD458632:AWD458634 BFZ458632:BFZ458634 BPV458632:BPV458634 BZR458632:BZR458634 CJN458632:CJN458634 CTJ458632:CTJ458634 DDF458632:DDF458634 DNB458632:DNB458634 DWX458632:DWX458634 EGT458632:EGT458634 EQP458632:EQP458634 FAL458632:FAL458634 FKH458632:FKH458634 FUD458632:FUD458634 GDZ458632:GDZ458634 GNV458632:GNV458634 GXR458632:GXR458634 HHN458632:HHN458634 HRJ458632:HRJ458634 IBF458632:IBF458634 ILB458632:ILB458634 IUX458632:IUX458634 JET458632:JET458634 JOP458632:JOP458634 JYL458632:JYL458634 KIH458632:KIH458634 KSD458632:KSD458634 LBZ458632:LBZ458634 LLV458632:LLV458634 LVR458632:LVR458634 MFN458632:MFN458634 MPJ458632:MPJ458634 MZF458632:MZF458634 NJB458632:NJB458634 NSX458632:NSX458634 OCT458632:OCT458634 OMP458632:OMP458634 OWL458632:OWL458634 PGH458632:PGH458634 PQD458632:PQD458634 PZZ458632:PZZ458634 QJV458632:QJV458634 QTR458632:QTR458634 RDN458632:RDN458634 RNJ458632:RNJ458634 RXF458632:RXF458634 SHB458632:SHB458634 SQX458632:SQX458634 TAT458632:TAT458634 TKP458632:TKP458634 TUL458632:TUL458634 UEH458632:UEH458634 UOD458632:UOD458634 UXZ458632:UXZ458634 VHV458632:VHV458634 VRR458632:VRR458634 WBN458632:WBN458634 WLJ458632:WLJ458634 WVF458632:WVF458634 C524347:C524349 IT524168:IT524170 SP524168:SP524170 ACL524168:ACL524170 AMH524168:AMH524170 AWD524168:AWD524170 BFZ524168:BFZ524170 BPV524168:BPV524170 BZR524168:BZR524170 CJN524168:CJN524170 CTJ524168:CTJ524170 DDF524168:DDF524170 DNB524168:DNB524170 DWX524168:DWX524170 EGT524168:EGT524170 EQP524168:EQP524170 FAL524168:FAL524170 FKH524168:FKH524170 FUD524168:FUD524170 GDZ524168:GDZ524170 GNV524168:GNV524170 GXR524168:GXR524170 HHN524168:HHN524170 HRJ524168:HRJ524170 IBF524168:IBF524170 ILB524168:ILB524170 IUX524168:IUX524170 JET524168:JET524170 JOP524168:JOP524170 JYL524168:JYL524170 KIH524168:KIH524170 KSD524168:KSD524170 LBZ524168:LBZ524170 LLV524168:LLV524170 LVR524168:LVR524170 MFN524168:MFN524170 MPJ524168:MPJ524170 MZF524168:MZF524170 NJB524168:NJB524170 NSX524168:NSX524170 OCT524168:OCT524170 OMP524168:OMP524170 OWL524168:OWL524170 PGH524168:PGH524170 PQD524168:PQD524170 PZZ524168:PZZ524170 QJV524168:QJV524170 QTR524168:QTR524170 RDN524168:RDN524170 RNJ524168:RNJ524170 RXF524168:RXF524170 SHB524168:SHB524170 SQX524168:SQX524170 TAT524168:TAT524170 TKP524168:TKP524170 TUL524168:TUL524170 UEH524168:UEH524170 UOD524168:UOD524170 UXZ524168:UXZ524170 VHV524168:VHV524170 VRR524168:VRR524170 WBN524168:WBN524170 WLJ524168:WLJ524170 WVF524168:WVF524170 C589883:C589885 IT589704:IT589706 SP589704:SP589706 ACL589704:ACL589706 AMH589704:AMH589706 AWD589704:AWD589706 BFZ589704:BFZ589706 BPV589704:BPV589706 BZR589704:BZR589706 CJN589704:CJN589706 CTJ589704:CTJ589706 DDF589704:DDF589706 DNB589704:DNB589706 DWX589704:DWX589706 EGT589704:EGT589706 EQP589704:EQP589706 FAL589704:FAL589706 FKH589704:FKH589706 FUD589704:FUD589706 GDZ589704:GDZ589706 GNV589704:GNV589706 GXR589704:GXR589706 HHN589704:HHN589706 HRJ589704:HRJ589706 IBF589704:IBF589706 ILB589704:ILB589706 IUX589704:IUX589706 JET589704:JET589706 JOP589704:JOP589706 JYL589704:JYL589706 KIH589704:KIH589706 KSD589704:KSD589706 LBZ589704:LBZ589706 LLV589704:LLV589706 LVR589704:LVR589706 MFN589704:MFN589706 MPJ589704:MPJ589706 MZF589704:MZF589706 NJB589704:NJB589706 NSX589704:NSX589706 OCT589704:OCT589706 OMP589704:OMP589706 OWL589704:OWL589706 PGH589704:PGH589706 PQD589704:PQD589706 PZZ589704:PZZ589706 QJV589704:QJV589706 QTR589704:QTR589706 RDN589704:RDN589706 RNJ589704:RNJ589706 RXF589704:RXF589706 SHB589704:SHB589706 SQX589704:SQX589706 TAT589704:TAT589706 TKP589704:TKP589706 TUL589704:TUL589706 UEH589704:UEH589706 UOD589704:UOD589706 UXZ589704:UXZ589706 VHV589704:VHV589706 VRR589704:VRR589706 WBN589704:WBN589706 WLJ589704:WLJ589706 WVF589704:WVF589706 C655419:C655421 IT655240:IT655242 SP655240:SP655242 ACL655240:ACL655242 AMH655240:AMH655242 AWD655240:AWD655242 BFZ655240:BFZ655242 BPV655240:BPV655242 BZR655240:BZR655242 CJN655240:CJN655242 CTJ655240:CTJ655242 DDF655240:DDF655242 DNB655240:DNB655242 DWX655240:DWX655242 EGT655240:EGT655242 EQP655240:EQP655242 FAL655240:FAL655242 FKH655240:FKH655242 FUD655240:FUD655242 GDZ655240:GDZ655242 GNV655240:GNV655242 GXR655240:GXR655242 HHN655240:HHN655242 HRJ655240:HRJ655242 IBF655240:IBF655242 ILB655240:ILB655242 IUX655240:IUX655242 JET655240:JET655242 JOP655240:JOP655242 JYL655240:JYL655242 KIH655240:KIH655242 KSD655240:KSD655242 LBZ655240:LBZ655242 LLV655240:LLV655242 LVR655240:LVR655242 MFN655240:MFN655242 MPJ655240:MPJ655242 MZF655240:MZF655242 NJB655240:NJB655242 NSX655240:NSX655242 OCT655240:OCT655242 OMP655240:OMP655242 OWL655240:OWL655242 PGH655240:PGH655242 PQD655240:PQD655242 PZZ655240:PZZ655242 QJV655240:QJV655242 QTR655240:QTR655242 RDN655240:RDN655242 RNJ655240:RNJ655242 RXF655240:RXF655242 SHB655240:SHB655242 SQX655240:SQX655242 TAT655240:TAT655242 TKP655240:TKP655242 TUL655240:TUL655242 UEH655240:UEH655242 UOD655240:UOD655242 UXZ655240:UXZ655242 VHV655240:VHV655242 VRR655240:VRR655242 WBN655240:WBN655242 WLJ655240:WLJ655242 WVF655240:WVF655242 C720955:C720957 IT720776:IT720778 SP720776:SP720778 ACL720776:ACL720778 AMH720776:AMH720778 AWD720776:AWD720778 BFZ720776:BFZ720778 BPV720776:BPV720778 BZR720776:BZR720778 CJN720776:CJN720778 CTJ720776:CTJ720778 DDF720776:DDF720778 DNB720776:DNB720778 DWX720776:DWX720778 EGT720776:EGT720778 EQP720776:EQP720778 FAL720776:FAL720778 FKH720776:FKH720778 FUD720776:FUD720778 GDZ720776:GDZ720778 GNV720776:GNV720778 GXR720776:GXR720778 HHN720776:HHN720778 HRJ720776:HRJ720778 IBF720776:IBF720778 ILB720776:ILB720778 IUX720776:IUX720778 JET720776:JET720778 JOP720776:JOP720778 JYL720776:JYL720778 KIH720776:KIH720778 KSD720776:KSD720778 LBZ720776:LBZ720778 LLV720776:LLV720778 LVR720776:LVR720778 MFN720776:MFN720778 MPJ720776:MPJ720778 MZF720776:MZF720778 NJB720776:NJB720778 NSX720776:NSX720778 OCT720776:OCT720778 OMP720776:OMP720778 OWL720776:OWL720778 PGH720776:PGH720778 PQD720776:PQD720778 PZZ720776:PZZ720778 QJV720776:QJV720778 QTR720776:QTR720778 RDN720776:RDN720778 RNJ720776:RNJ720778 RXF720776:RXF720778 SHB720776:SHB720778 SQX720776:SQX720778 TAT720776:TAT720778 TKP720776:TKP720778 TUL720776:TUL720778 UEH720776:UEH720778 UOD720776:UOD720778 UXZ720776:UXZ720778 VHV720776:VHV720778 VRR720776:VRR720778 WBN720776:WBN720778 WLJ720776:WLJ720778 WVF720776:WVF720778 C786491:C786493 IT786312:IT786314 SP786312:SP786314 ACL786312:ACL786314 AMH786312:AMH786314 AWD786312:AWD786314 BFZ786312:BFZ786314 BPV786312:BPV786314 BZR786312:BZR786314 CJN786312:CJN786314 CTJ786312:CTJ786314 DDF786312:DDF786314 DNB786312:DNB786314 DWX786312:DWX786314 EGT786312:EGT786314 EQP786312:EQP786314 FAL786312:FAL786314 FKH786312:FKH786314 FUD786312:FUD786314 GDZ786312:GDZ786314 GNV786312:GNV786314 GXR786312:GXR786314 HHN786312:HHN786314 HRJ786312:HRJ786314 IBF786312:IBF786314 ILB786312:ILB786314 IUX786312:IUX786314 JET786312:JET786314 JOP786312:JOP786314 JYL786312:JYL786314 KIH786312:KIH786314 KSD786312:KSD786314 LBZ786312:LBZ786314 LLV786312:LLV786314 LVR786312:LVR786314 MFN786312:MFN786314 MPJ786312:MPJ786314 MZF786312:MZF786314 NJB786312:NJB786314 NSX786312:NSX786314 OCT786312:OCT786314 OMP786312:OMP786314 OWL786312:OWL786314 PGH786312:PGH786314 PQD786312:PQD786314 PZZ786312:PZZ786314 QJV786312:QJV786314 QTR786312:QTR786314 RDN786312:RDN786314 RNJ786312:RNJ786314 RXF786312:RXF786314 SHB786312:SHB786314 SQX786312:SQX786314 TAT786312:TAT786314 TKP786312:TKP786314 TUL786312:TUL786314 UEH786312:UEH786314 UOD786312:UOD786314 UXZ786312:UXZ786314 VHV786312:VHV786314 VRR786312:VRR786314 WBN786312:WBN786314 WLJ786312:WLJ786314 WVF786312:WVF786314 C852027:C852029 IT851848:IT851850 SP851848:SP851850 ACL851848:ACL851850 AMH851848:AMH851850 AWD851848:AWD851850 BFZ851848:BFZ851850 BPV851848:BPV851850 BZR851848:BZR851850 CJN851848:CJN851850 CTJ851848:CTJ851850 DDF851848:DDF851850 DNB851848:DNB851850 DWX851848:DWX851850 EGT851848:EGT851850 EQP851848:EQP851850 FAL851848:FAL851850 FKH851848:FKH851850 FUD851848:FUD851850 GDZ851848:GDZ851850 GNV851848:GNV851850 GXR851848:GXR851850 HHN851848:HHN851850 HRJ851848:HRJ851850 IBF851848:IBF851850 ILB851848:ILB851850 IUX851848:IUX851850 JET851848:JET851850 JOP851848:JOP851850 JYL851848:JYL851850 KIH851848:KIH851850 KSD851848:KSD851850 LBZ851848:LBZ851850 LLV851848:LLV851850 LVR851848:LVR851850 MFN851848:MFN851850 MPJ851848:MPJ851850 MZF851848:MZF851850 NJB851848:NJB851850 NSX851848:NSX851850 OCT851848:OCT851850 OMP851848:OMP851850 OWL851848:OWL851850 PGH851848:PGH851850 PQD851848:PQD851850 PZZ851848:PZZ851850 QJV851848:QJV851850 QTR851848:QTR851850 RDN851848:RDN851850 RNJ851848:RNJ851850 RXF851848:RXF851850 SHB851848:SHB851850 SQX851848:SQX851850 TAT851848:TAT851850 TKP851848:TKP851850 TUL851848:TUL851850 UEH851848:UEH851850 UOD851848:UOD851850 UXZ851848:UXZ851850 VHV851848:VHV851850 VRR851848:VRR851850 WBN851848:WBN851850 WLJ851848:WLJ851850 WVF851848:WVF851850 C917563:C917565 IT917384:IT917386 SP917384:SP917386 ACL917384:ACL917386 AMH917384:AMH917386 AWD917384:AWD917386 BFZ917384:BFZ917386 BPV917384:BPV917386 BZR917384:BZR917386 CJN917384:CJN917386 CTJ917384:CTJ917386 DDF917384:DDF917386 DNB917384:DNB917386 DWX917384:DWX917386 EGT917384:EGT917386 EQP917384:EQP917386 FAL917384:FAL917386 FKH917384:FKH917386 FUD917384:FUD917386 GDZ917384:GDZ917386 GNV917384:GNV917386 GXR917384:GXR917386 HHN917384:HHN917386 HRJ917384:HRJ917386 IBF917384:IBF917386 ILB917384:ILB917386 IUX917384:IUX917386 JET917384:JET917386 JOP917384:JOP917386 JYL917384:JYL917386 KIH917384:KIH917386 KSD917384:KSD917386 LBZ917384:LBZ917386 LLV917384:LLV917386 LVR917384:LVR917386 MFN917384:MFN917386 MPJ917384:MPJ917386 MZF917384:MZF917386 NJB917384:NJB917386 NSX917384:NSX917386 OCT917384:OCT917386 OMP917384:OMP917386 OWL917384:OWL917386 PGH917384:PGH917386 PQD917384:PQD917386 PZZ917384:PZZ917386 QJV917384:QJV917386 QTR917384:QTR917386 RDN917384:RDN917386 RNJ917384:RNJ917386 RXF917384:RXF917386 SHB917384:SHB917386 SQX917384:SQX917386 TAT917384:TAT917386 TKP917384:TKP917386 TUL917384:TUL917386 UEH917384:UEH917386 UOD917384:UOD917386 UXZ917384:UXZ917386 VHV917384:VHV917386 VRR917384:VRR917386 WBN917384:WBN917386 WLJ917384:WLJ917386 WVF917384:WVF917386 C983099:C983101 IT982920:IT982922 SP982920:SP982922 ACL982920:ACL982922 AMH982920:AMH982922 AWD982920:AWD982922 BFZ982920:BFZ982922 BPV982920:BPV982922 BZR982920:BZR982922 CJN982920:CJN982922 CTJ982920:CTJ982922 DDF982920:DDF982922 DNB982920:DNB982922 DWX982920:DWX982922 EGT982920:EGT982922 EQP982920:EQP982922 FAL982920:FAL982922 FKH982920:FKH982922 FUD982920:FUD982922 GDZ982920:GDZ982922 GNV982920:GNV982922 GXR982920:GXR982922 HHN982920:HHN982922 HRJ982920:HRJ982922 IBF982920:IBF982922 ILB982920:ILB982922 IUX982920:IUX982922 JET982920:JET982922 JOP982920:JOP982922 JYL982920:JYL982922 KIH982920:KIH982922 KSD982920:KSD982922 LBZ982920:LBZ982922 LLV982920:LLV982922 LVR982920:LVR982922 MFN982920:MFN982922 MPJ982920:MPJ982922 MZF982920:MZF982922 NJB982920:NJB982922 NSX982920:NSX982922 OCT982920:OCT982922 OMP982920:OMP982922 OWL982920:OWL982922 PGH982920:PGH982922 PQD982920:PQD982922 PZZ982920:PZZ982922 QJV982920:QJV982922 QTR982920:QTR982922 RDN982920:RDN982922 RNJ982920:RNJ982922 RXF982920:RXF982922 SHB982920:SHB982922 SQX982920:SQX982922 TAT982920:TAT982922 TKP982920:TKP982922 TUL982920:TUL982922 UEH982920:UEH982922 UOD982920:UOD982922 UXZ982920:UXZ982922 VHV982920:VHV982922 VRR982920:VRR982922 WBN982920:WBN982922 WLJ982920:WLJ982922 WVF982920:WVF982922 C24:C26 IT17:IT19 SP17:SP19 ACL17:ACL19 AMH17:AMH19 AWD17:AWD19 BFZ17:BFZ19 BPV17:BPV19 BZR17:BZR19 CJN17:CJN19 CTJ17:CTJ19 DDF17:DDF19 DNB17:DNB19 DWX17:DWX19 EGT17:EGT19 EQP17:EQP19 FAL17:FAL19 FKH17:FKH19 FUD17:FUD19 GDZ17:GDZ19 GNV17:GNV19 GXR17:GXR19 HHN17:HHN19 HRJ17:HRJ19 IBF17:IBF19 ILB17:ILB19 IUX17:IUX19 JET17:JET19 JOP17:JOP19 JYL17:JYL19 KIH17:KIH19 KSD17:KSD19 LBZ17:LBZ19 LLV17:LLV19 LVR17:LVR19 MFN17:MFN19 MPJ17:MPJ19 MZF17:MZF19 NJB17:NJB19 NSX17:NSX19 OCT17:OCT19 OMP17:OMP19 OWL17:OWL19 PGH17:PGH19 PQD17:PQD19 PZZ17:PZZ19 QJV17:QJV19 QTR17:QTR19 RDN17:RDN19 RNJ17:RNJ19 RXF17:RXF19 SHB17:SHB19 SQX17:SQX19 TAT17:TAT19 TKP17:TKP19 TUL17:TUL19 UEH17:UEH19 UOD17:UOD19 UXZ17:UXZ19 VHV17:VHV19 VRR17:VRR19 WBN17:WBN19 WLJ17:WLJ19 WVF17:WVF19 C65601:C65603 IT65422:IT65424 SP65422:SP65424 ACL65422:ACL65424 AMH65422:AMH65424 AWD65422:AWD65424 BFZ65422:BFZ65424 BPV65422:BPV65424 BZR65422:BZR65424 CJN65422:CJN65424 CTJ65422:CTJ65424 DDF65422:DDF65424 DNB65422:DNB65424 DWX65422:DWX65424 EGT65422:EGT65424 EQP65422:EQP65424 FAL65422:FAL65424 FKH65422:FKH65424 FUD65422:FUD65424 GDZ65422:GDZ65424 GNV65422:GNV65424 GXR65422:GXR65424 HHN65422:HHN65424 HRJ65422:HRJ65424 IBF65422:IBF65424 ILB65422:ILB65424 IUX65422:IUX65424 JET65422:JET65424 JOP65422:JOP65424 JYL65422:JYL65424 KIH65422:KIH65424 KSD65422:KSD65424 LBZ65422:LBZ65424 LLV65422:LLV65424 LVR65422:LVR65424 MFN65422:MFN65424 MPJ65422:MPJ65424 MZF65422:MZF65424 NJB65422:NJB65424 NSX65422:NSX65424 OCT65422:OCT65424 OMP65422:OMP65424 OWL65422:OWL65424 PGH65422:PGH65424 PQD65422:PQD65424 PZZ65422:PZZ65424 QJV65422:QJV65424 QTR65422:QTR65424 RDN65422:RDN65424 RNJ65422:RNJ65424 RXF65422:RXF65424 SHB65422:SHB65424 SQX65422:SQX65424 TAT65422:TAT65424 TKP65422:TKP65424 TUL65422:TUL65424 UEH65422:UEH65424 UOD65422:UOD65424 UXZ65422:UXZ65424 VHV65422:VHV65424 VRR65422:VRR65424 WBN65422:WBN65424 WLJ65422:WLJ65424 WVF65422:WVF65424 C131137:C131139 IT130958:IT130960 SP130958:SP130960 ACL130958:ACL130960 AMH130958:AMH130960 AWD130958:AWD130960 BFZ130958:BFZ130960 BPV130958:BPV130960 BZR130958:BZR130960 CJN130958:CJN130960 CTJ130958:CTJ130960 DDF130958:DDF130960 DNB130958:DNB130960 DWX130958:DWX130960 EGT130958:EGT130960 EQP130958:EQP130960 FAL130958:FAL130960 FKH130958:FKH130960 FUD130958:FUD130960 GDZ130958:GDZ130960 GNV130958:GNV130960 GXR130958:GXR130960 HHN130958:HHN130960 HRJ130958:HRJ130960 IBF130958:IBF130960 ILB130958:ILB130960 IUX130958:IUX130960 JET130958:JET130960 JOP130958:JOP130960 JYL130958:JYL130960 KIH130958:KIH130960 KSD130958:KSD130960 LBZ130958:LBZ130960 LLV130958:LLV130960 LVR130958:LVR130960 MFN130958:MFN130960 MPJ130958:MPJ130960 MZF130958:MZF130960 NJB130958:NJB130960 NSX130958:NSX130960 OCT130958:OCT130960 OMP130958:OMP130960 OWL130958:OWL130960 PGH130958:PGH130960 PQD130958:PQD130960 PZZ130958:PZZ130960 QJV130958:QJV130960 QTR130958:QTR130960 RDN130958:RDN130960 RNJ130958:RNJ130960 RXF130958:RXF130960 SHB130958:SHB130960 SQX130958:SQX130960 TAT130958:TAT130960 TKP130958:TKP130960 TUL130958:TUL130960 UEH130958:UEH130960 UOD130958:UOD130960 UXZ130958:UXZ130960 VHV130958:VHV130960 VRR130958:VRR130960 WBN130958:WBN130960 WLJ130958:WLJ130960 WVF130958:WVF130960 C196673:C196675 IT196494:IT196496 SP196494:SP196496 ACL196494:ACL196496 AMH196494:AMH196496 AWD196494:AWD196496 BFZ196494:BFZ196496 BPV196494:BPV196496 BZR196494:BZR196496 CJN196494:CJN196496 CTJ196494:CTJ196496 DDF196494:DDF196496 DNB196494:DNB196496 DWX196494:DWX196496 EGT196494:EGT196496 EQP196494:EQP196496 FAL196494:FAL196496 FKH196494:FKH196496 FUD196494:FUD196496 GDZ196494:GDZ196496 GNV196494:GNV196496 GXR196494:GXR196496 HHN196494:HHN196496 HRJ196494:HRJ196496 IBF196494:IBF196496 ILB196494:ILB196496 IUX196494:IUX196496 JET196494:JET196496 JOP196494:JOP196496 JYL196494:JYL196496 KIH196494:KIH196496 KSD196494:KSD196496 LBZ196494:LBZ196496 LLV196494:LLV196496 LVR196494:LVR196496 MFN196494:MFN196496 MPJ196494:MPJ196496 MZF196494:MZF196496 NJB196494:NJB196496 NSX196494:NSX196496 OCT196494:OCT196496 OMP196494:OMP196496 OWL196494:OWL196496 PGH196494:PGH196496 PQD196494:PQD196496 PZZ196494:PZZ196496 QJV196494:QJV196496 QTR196494:QTR196496 RDN196494:RDN196496 RNJ196494:RNJ196496 RXF196494:RXF196496 SHB196494:SHB196496 SQX196494:SQX196496 TAT196494:TAT196496 TKP196494:TKP196496 TUL196494:TUL196496 UEH196494:UEH196496 UOD196494:UOD196496 UXZ196494:UXZ196496 VHV196494:VHV196496 VRR196494:VRR196496 WBN196494:WBN196496 WLJ196494:WLJ196496 WVF196494:WVF196496 C262209:C262211 IT262030:IT262032 SP262030:SP262032 ACL262030:ACL262032 AMH262030:AMH262032 AWD262030:AWD262032 BFZ262030:BFZ262032 BPV262030:BPV262032 BZR262030:BZR262032 CJN262030:CJN262032 CTJ262030:CTJ262032 DDF262030:DDF262032 DNB262030:DNB262032 DWX262030:DWX262032 EGT262030:EGT262032 EQP262030:EQP262032 FAL262030:FAL262032 FKH262030:FKH262032 FUD262030:FUD262032 GDZ262030:GDZ262032 GNV262030:GNV262032 GXR262030:GXR262032 HHN262030:HHN262032 HRJ262030:HRJ262032 IBF262030:IBF262032 ILB262030:ILB262032 IUX262030:IUX262032 JET262030:JET262032 JOP262030:JOP262032 JYL262030:JYL262032 KIH262030:KIH262032 KSD262030:KSD262032 LBZ262030:LBZ262032 LLV262030:LLV262032 LVR262030:LVR262032 MFN262030:MFN262032 MPJ262030:MPJ262032 MZF262030:MZF262032 NJB262030:NJB262032 NSX262030:NSX262032 OCT262030:OCT262032 OMP262030:OMP262032 OWL262030:OWL262032 PGH262030:PGH262032 PQD262030:PQD262032 PZZ262030:PZZ262032 QJV262030:QJV262032 QTR262030:QTR262032 RDN262030:RDN262032 RNJ262030:RNJ262032 RXF262030:RXF262032 SHB262030:SHB262032 SQX262030:SQX262032 TAT262030:TAT262032 TKP262030:TKP262032 TUL262030:TUL262032 UEH262030:UEH262032 UOD262030:UOD262032 UXZ262030:UXZ262032 VHV262030:VHV262032 VRR262030:VRR262032 WBN262030:WBN262032 WLJ262030:WLJ262032 WVF262030:WVF262032 C327745:C327747 IT327566:IT327568 SP327566:SP327568 ACL327566:ACL327568 AMH327566:AMH327568 AWD327566:AWD327568 BFZ327566:BFZ327568 BPV327566:BPV327568 BZR327566:BZR327568 CJN327566:CJN327568 CTJ327566:CTJ327568 DDF327566:DDF327568 DNB327566:DNB327568 DWX327566:DWX327568 EGT327566:EGT327568 EQP327566:EQP327568 FAL327566:FAL327568 FKH327566:FKH327568 FUD327566:FUD327568 GDZ327566:GDZ327568 GNV327566:GNV327568 GXR327566:GXR327568 HHN327566:HHN327568 HRJ327566:HRJ327568 IBF327566:IBF327568 ILB327566:ILB327568 IUX327566:IUX327568 JET327566:JET327568 JOP327566:JOP327568 JYL327566:JYL327568 KIH327566:KIH327568 KSD327566:KSD327568 LBZ327566:LBZ327568 LLV327566:LLV327568 LVR327566:LVR327568 MFN327566:MFN327568 MPJ327566:MPJ327568 MZF327566:MZF327568 NJB327566:NJB327568 NSX327566:NSX327568 OCT327566:OCT327568 OMP327566:OMP327568 OWL327566:OWL327568 PGH327566:PGH327568 PQD327566:PQD327568 PZZ327566:PZZ327568 QJV327566:QJV327568 QTR327566:QTR327568 RDN327566:RDN327568 RNJ327566:RNJ327568 RXF327566:RXF327568 SHB327566:SHB327568 SQX327566:SQX327568 TAT327566:TAT327568 TKP327566:TKP327568 TUL327566:TUL327568 UEH327566:UEH327568 UOD327566:UOD327568 UXZ327566:UXZ327568 VHV327566:VHV327568 VRR327566:VRR327568 WBN327566:WBN327568 WLJ327566:WLJ327568 WVF327566:WVF327568 C393281:C393283 IT393102:IT393104 SP393102:SP393104 ACL393102:ACL393104 AMH393102:AMH393104 AWD393102:AWD393104 BFZ393102:BFZ393104 BPV393102:BPV393104 BZR393102:BZR393104 CJN393102:CJN393104 CTJ393102:CTJ393104 DDF393102:DDF393104 DNB393102:DNB393104 DWX393102:DWX393104 EGT393102:EGT393104 EQP393102:EQP393104 FAL393102:FAL393104 FKH393102:FKH393104 FUD393102:FUD393104 GDZ393102:GDZ393104 GNV393102:GNV393104 GXR393102:GXR393104 HHN393102:HHN393104 HRJ393102:HRJ393104 IBF393102:IBF393104 ILB393102:ILB393104 IUX393102:IUX393104 JET393102:JET393104 JOP393102:JOP393104 JYL393102:JYL393104 KIH393102:KIH393104 KSD393102:KSD393104 LBZ393102:LBZ393104 LLV393102:LLV393104 LVR393102:LVR393104 MFN393102:MFN393104 MPJ393102:MPJ393104 MZF393102:MZF393104 NJB393102:NJB393104 NSX393102:NSX393104 OCT393102:OCT393104 OMP393102:OMP393104 OWL393102:OWL393104 PGH393102:PGH393104 PQD393102:PQD393104 PZZ393102:PZZ393104 QJV393102:QJV393104 QTR393102:QTR393104 RDN393102:RDN393104 RNJ393102:RNJ393104 RXF393102:RXF393104 SHB393102:SHB393104 SQX393102:SQX393104 TAT393102:TAT393104 TKP393102:TKP393104 TUL393102:TUL393104 UEH393102:UEH393104 UOD393102:UOD393104 UXZ393102:UXZ393104 VHV393102:VHV393104 VRR393102:VRR393104 WBN393102:WBN393104 WLJ393102:WLJ393104 WVF393102:WVF393104 C458817:C458819 IT458638:IT458640 SP458638:SP458640 ACL458638:ACL458640 AMH458638:AMH458640 AWD458638:AWD458640 BFZ458638:BFZ458640 BPV458638:BPV458640 BZR458638:BZR458640 CJN458638:CJN458640 CTJ458638:CTJ458640 DDF458638:DDF458640 DNB458638:DNB458640 DWX458638:DWX458640 EGT458638:EGT458640 EQP458638:EQP458640 FAL458638:FAL458640 FKH458638:FKH458640 FUD458638:FUD458640 GDZ458638:GDZ458640 GNV458638:GNV458640 GXR458638:GXR458640 HHN458638:HHN458640 HRJ458638:HRJ458640 IBF458638:IBF458640 ILB458638:ILB458640 IUX458638:IUX458640 JET458638:JET458640 JOP458638:JOP458640 JYL458638:JYL458640 KIH458638:KIH458640 KSD458638:KSD458640 LBZ458638:LBZ458640 LLV458638:LLV458640 LVR458638:LVR458640 MFN458638:MFN458640 MPJ458638:MPJ458640 MZF458638:MZF458640 NJB458638:NJB458640 NSX458638:NSX458640 OCT458638:OCT458640 OMP458638:OMP458640 OWL458638:OWL458640 PGH458638:PGH458640 PQD458638:PQD458640 PZZ458638:PZZ458640 QJV458638:QJV458640 QTR458638:QTR458640 RDN458638:RDN458640 RNJ458638:RNJ458640 RXF458638:RXF458640 SHB458638:SHB458640 SQX458638:SQX458640 TAT458638:TAT458640 TKP458638:TKP458640 TUL458638:TUL458640 UEH458638:UEH458640 UOD458638:UOD458640 UXZ458638:UXZ458640 VHV458638:VHV458640 VRR458638:VRR458640 WBN458638:WBN458640 WLJ458638:WLJ458640 WVF458638:WVF458640 C524353:C524355 IT524174:IT524176 SP524174:SP524176 ACL524174:ACL524176 AMH524174:AMH524176 AWD524174:AWD524176 BFZ524174:BFZ524176 BPV524174:BPV524176 BZR524174:BZR524176 CJN524174:CJN524176 CTJ524174:CTJ524176 DDF524174:DDF524176 DNB524174:DNB524176 DWX524174:DWX524176 EGT524174:EGT524176 EQP524174:EQP524176 FAL524174:FAL524176 FKH524174:FKH524176 FUD524174:FUD524176 GDZ524174:GDZ524176 GNV524174:GNV524176 GXR524174:GXR524176 HHN524174:HHN524176 HRJ524174:HRJ524176 IBF524174:IBF524176 ILB524174:ILB524176 IUX524174:IUX524176 JET524174:JET524176 JOP524174:JOP524176 JYL524174:JYL524176 KIH524174:KIH524176 KSD524174:KSD524176 LBZ524174:LBZ524176 LLV524174:LLV524176 LVR524174:LVR524176 MFN524174:MFN524176 MPJ524174:MPJ524176 MZF524174:MZF524176 NJB524174:NJB524176 NSX524174:NSX524176 OCT524174:OCT524176 OMP524174:OMP524176 OWL524174:OWL524176 PGH524174:PGH524176 PQD524174:PQD524176 PZZ524174:PZZ524176 QJV524174:QJV524176 QTR524174:QTR524176 RDN524174:RDN524176 RNJ524174:RNJ524176 RXF524174:RXF524176 SHB524174:SHB524176 SQX524174:SQX524176 TAT524174:TAT524176 TKP524174:TKP524176 TUL524174:TUL524176 UEH524174:UEH524176 UOD524174:UOD524176 UXZ524174:UXZ524176 VHV524174:VHV524176 VRR524174:VRR524176 WBN524174:WBN524176 WLJ524174:WLJ524176 WVF524174:WVF524176 C589889:C589891 IT589710:IT589712 SP589710:SP589712 ACL589710:ACL589712 AMH589710:AMH589712 AWD589710:AWD589712 BFZ589710:BFZ589712 BPV589710:BPV589712 BZR589710:BZR589712 CJN589710:CJN589712 CTJ589710:CTJ589712 DDF589710:DDF589712 DNB589710:DNB589712 DWX589710:DWX589712 EGT589710:EGT589712 EQP589710:EQP589712 FAL589710:FAL589712 FKH589710:FKH589712 FUD589710:FUD589712 GDZ589710:GDZ589712 GNV589710:GNV589712 GXR589710:GXR589712 HHN589710:HHN589712 HRJ589710:HRJ589712 IBF589710:IBF589712 ILB589710:ILB589712 IUX589710:IUX589712 JET589710:JET589712 JOP589710:JOP589712 JYL589710:JYL589712 KIH589710:KIH589712 KSD589710:KSD589712 LBZ589710:LBZ589712 LLV589710:LLV589712 LVR589710:LVR589712 MFN589710:MFN589712 MPJ589710:MPJ589712 MZF589710:MZF589712 NJB589710:NJB589712 NSX589710:NSX589712 OCT589710:OCT589712 OMP589710:OMP589712 OWL589710:OWL589712 PGH589710:PGH589712 PQD589710:PQD589712 PZZ589710:PZZ589712 QJV589710:QJV589712 QTR589710:QTR589712 RDN589710:RDN589712 RNJ589710:RNJ589712 RXF589710:RXF589712 SHB589710:SHB589712 SQX589710:SQX589712 TAT589710:TAT589712 TKP589710:TKP589712 TUL589710:TUL589712 UEH589710:UEH589712 UOD589710:UOD589712 UXZ589710:UXZ589712 VHV589710:VHV589712 VRR589710:VRR589712 WBN589710:WBN589712 WLJ589710:WLJ589712 WVF589710:WVF589712 C655425:C655427 IT655246:IT655248 SP655246:SP655248 ACL655246:ACL655248 AMH655246:AMH655248 AWD655246:AWD655248 BFZ655246:BFZ655248 BPV655246:BPV655248 BZR655246:BZR655248 CJN655246:CJN655248 CTJ655246:CTJ655248 DDF655246:DDF655248 DNB655246:DNB655248 DWX655246:DWX655248 EGT655246:EGT655248 EQP655246:EQP655248 FAL655246:FAL655248 FKH655246:FKH655248 FUD655246:FUD655248 GDZ655246:GDZ655248 GNV655246:GNV655248 GXR655246:GXR655248 HHN655246:HHN655248 HRJ655246:HRJ655248 IBF655246:IBF655248 ILB655246:ILB655248 IUX655246:IUX655248 JET655246:JET655248 JOP655246:JOP655248 JYL655246:JYL655248 KIH655246:KIH655248 KSD655246:KSD655248 LBZ655246:LBZ655248 LLV655246:LLV655248 LVR655246:LVR655248 MFN655246:MFN655248 MPJ655246:MPJ655248 MZF655246:MZF655248 NJB655246:NJB655248 NSX655246:NSX655248 OCT655246:OCT655248 OMP655246:OMP655248 OWL655246:OWL655248 PGH655246:PGH655248 PQD655246:PQD655248 PZZ655246:PZZ655248 QJV655246:QJV655248 QTR655246:QTR655248 RDN655246:RDN655248 RNJ655246:RNJ655248 RXF655246:RXF655248 SHB655246:SHB655248 SQX655246:SQX655248 TAT655246:TAT655248 TKP655246:TKP655248 TUL655246:TUL655248 UEH655246:UEH655248 UOD655246:UOD655248 UXZ655246:UXZ655248 VHV655246:VHV655248 VRR655246:VRR655248 WBN655246:WBN655248 WLJ655246:WLJ655248 WVF655246:WVF655248 C720961:C720963 IT720782:IT720784 SP720782:SP720784 ACL720782:ACL720784 AMH720782:AMH720784 AWD720782:AWD720784 BFZ720782:BFZ720784 BPV720782:BPV720784 BZR720782:BZR720784 CJN720782:CJN720784 CTJ720782:CTJ720784 DDF720782:DDF720784 DNB720782:DNB720784 DWX720782:DWX720784 EGT720782:EGT720784 EQP720782:EQP720784 FAL720782:FAL720784 FKH720782:FKH720784 FUD720782:FUD720784 GDZ720782:GDZ720784 GNV720782:GNV720784 GXR720782:GXR720784 HHN720782:HHN720784 HRJ720782:HRJ720784 IBF720782:IBF720784 ILB720782:ILB720784 IUX720782:IUX720784 JET720782:JET720784 JOP720782:JOP720784 JYL720782:JYL720784 KIH720782:KIH720784 KSD720782:KSD720784 LBZ720782:LBZ720784 LLV720782:LLV720784 LVR720782:LVR720784 MFN720782:MFN720784 MPJ720782:MPJ720784 MZF720782:MZF720784 NJB720782:NJB720784 NSX720782:NSX720784 OCT720782:OCT720784 OMP720782:OMP720784 OWL720782:OWL720784 PGH720782:PGH720784 PQD720782:PQD720784 PZZ720782:PZZ720784 QJV720782:QJV720784 QTR720782:QTR720784 RDN720782:RDN720784 RNJ720782:RNJ720784 RXF720782:RXF720784 SHB720782:SHB720784 SQX720782:SQX720784 TAT720782:TAT720784 TKP720782:TKP720784 TUL720782:TUL720784 UEH720782:UEH720784 UOD720782:UOD720784 UXZ720782:UXZ720784 VHV720782:VHV720784 VRR720782:VRR720784 WBN720782:WBN720784 WLJ720782:WLJ720784 WVF720782:WVF720784 C786497:C786499 IT786318:IT786320 SP786318:SP786320 ACL786318:ACL786320 AMH786318:AMH786320 AWD786318:AWD786320 BFZ786318:BFZ786320 BPV786318:BPV786320 BZR786318:BZR786320 CJN786318:CJN786320 CTJ786318:CTJ786320 DDF786318:DDF786320 DNB786318:DNB786320 DWX786318:DWX786320 EGT786318:EGT786320 EQP786318:EQP786320 FAL786318:FAL786320 FKH786318:FKH786320 FUD786318:FUD786320 GDZ786318:GDZ786320 GNV786318:GNV786320 GXR786318:GXR786320 HHN786318:HHN786320 HRJ786318:HRJ786320 IBF786318:IBF786320 ILB786318:ILB786320 IUX786318:IUX786320 JET786318:JET786320 JOP786318:JOP786320 JYL786318:JYL786320 KIH786318:KIH786320 KSD786318:KSD786320 LBZ786318:LBZ786320 LLV786318:LLV786320 LVR786318:LVR786320 MFN786318:MFN786320 MPJ786318:MPJ786320 MZF786318:MZF786320 NJB786318:NJB786320 NSX786318:NSX786320 OCT786318:OCT786320 OMP786318:OMP786320 OWL786318:OWL786320 PGH786318:PGH786320 PQD786318:PQD786320 PZZ786318:PZZ786320 QJV786318:QJV786320 QTR786318:QTR786320 RDN786318:RDN786320 RNJ786318:RNJ786320 RXF786318:RXF786320 SHB786318:SHB786320 SQX786318:SQX786320 TAT786318:TAT786320 TKP786318:TKP786320 TUL786318:TUL786320 UEH786318:UEH786320 UOD786318:UOD786320 UXZ786318:UXZ786320 VHV786318:VHV786320 VRR786318:VRR786320 WBN786318:WBN786320 WLJ786318:WLJ786320 WVF786318:WVF786320 C852033:C852035 IT851854:IT851856 SP851854:SP851856 ACL851854:ACL851856 AMH851854:AMH851856 AWD851854:AWD851856 BFZ851854:BFZ851856 BPV851854:BPV851856 BZR851854:BZR851856 CJN851854:CJN851856 CTJ851854:CTJ851856 DDF851854:DDF851856 DNB851854:DNB851856 DWX851854:DWX851856 EGT851854:EGT851856 EQP851854:EQP851856 FAL851854:FAL851856 FKH851854:FKH851856 FUD851854:FUD851856 GDZ851854:GDZ851856 GNV851854:GNV851856 GXR851854:GXR851856 HHN851854:HHN851856 HRJ851854:HRJ851856 IBF851854:IBF851856 ILB851854:ILB851856 IUX851854:IUX851856 JET851854:JET851856 JOP851854:JOP851856 JYL851854:JYL851856 KIH851854:KIH851856 KSD851854:KSD851856 LBZ851854:LBZ851856 LLV851854:LLV851856 LVR851854:LVR851856 MFN851854:MFN851856 MPJ851854:MPJ851856 MZF851854:MZF851856 NJB851854:NJB851856 NSX851854:NSX851856 OCT851854:OCT851856 OMP851854:OMP851856 OWL851854:OWL851856 PGH851854:PGH851856 PQD851854:PQD851856 PZZ851854:PZZ851856 QJV851854:QJV851856 QTR851854:QTR851856 RDN851854:RDN851856 RNJ851854:RNJ851856 RXF851854:RXF851856 SHB851854:SHB851856 SQX851854:SQX851856 TAT851854:TAT851856 TKP851854:TKP851856 TUL851854:TUL851856 UEH851854:UEH851856 UOD851854:UOD851856 UXZ851854:UXZ851856 VHV851854:VHV851856 VRR851854:VRR851856 WBN851854:WBN851856 WLJ851854:WLJ851856 WVF851854:WVF851856 C917569:C917571 IT917390:IT917392 SP917390:SP917392 ACL917390:ACL917392 AMH917390:AMH917392 AWD917390:AWD917392 BFZ917390:BFZ917392 BPV917390:BPV917392 BZR917390:BZR917392 CJN917390:CJN917392 CTJ917390:CTJ917392 DDF917390:DDF917392 DNB917390:DNB917392 DWX917390:DWX917392 EGT917390:EGT917392 EQP917390:EQP917392 FAL917390:FAL917392 FKH917390:FKH917392 FUD917390:FUD917392 GDZ917390:GDZ917392 GNV917390:GNV917392 GXR917390:GXR917392 HHN917390:HHN917392 HRJ917390:HRJ917392 IBF917390:IBF917392 ILB917390:ILB917392 IUX917390:IUX917392 JET917390:JET917392 JOP917390:JOP917392 JYL917390:JYL917392 KIH917390:KIH917392 KSD917390:KSD917392 LBZ917390:LBZ917392 LLV917390:LLV917392 LVR917390:LVR917392 MFN917390:MFN917392 MPJ917390:MPJ917392 MZF917390:MZF917392 NJB917390:NJB917392 NSX917390:NSX917392 OCT917390:OCT917392 OMP917390:OMP917392 OWL917390:OWL917392 PGH917390:PGH917392 PQD917390:PQD917392 PZZ917390:PZZ917392 QJV917390:QJV917392 QTR917390:QTR917392 RDN917390:RDN917392 RNJ917390:RNJ917392 RXF917390:RXF917392 SHB917390:SHB917392 SQX917390:SQX917392 TAT917390:TAT917392 TKP917390:TKP917392 TUL917390:TUL917392 UEH917390:UEH917392 UOD917390:UOD917392 UXZ917390:UXZ917392 VHV917390:VHV917392 VRR917390:VRR917392 WBN917390:WBN917392 WLJ917390:WLJ917392 WVF917390:WVF917392 C983105:C983107 IT982926:IT982928 SP982926:SP982928 ACL982926:ACL982928 AMH982926:AMH982928 AWD982926:AWD982928 BFZ982926:BFZ982928 BPV982926:BPV982928 BZR982926:BZR982928 CJN982926:CJN982928 CTJ982926:CTJ982928 DDF982926:DDF982928 DNB982926:DNB982928 DWX982926:DWX982928 EGT982926:EGT982928 EQP982926:EQP982928 FAL982926:FAL982928 FKH982926:FKH982928 FUD982926:FUD982928 GDZ982926:GDZ982928 GNV982926:GNV982928 GXR982926:GXR982928 HHN982926:HHN982928 HRJ982926:HRJ982928 IBF982926:IBF982928 ILB982926:ILB982928 IUX982926:IUX982928 JET982926:JET982928 JOP982926:JOP982928 JYL982926:JYL982928 KIH982926:KIH982928 KSD982926:KSD982928 LBZ982926:LBZ982928 LLV982926:LLV982928 LVR982926:LVR982928 MFN982926:MFN982928 MPJ982926:MPJ982928 MZF982926:MZF982928 NJB982926:NJB982928 NSX982926:NSX982928 OCT982926:OCT982928 OMP982926:OMP982928 OWL982926:OWL982928 PGH982926:PGH982928 PQD982926:PQD982928 PZZ982926:PZZ982928 QJV982926:QJV982928 QTR982926:QTR982928 RDN982926:RDN982928 RNJ982926:RNJ982928 RXF982926:RXF982928 SHB982926:SHB982928 SQX982926:SQX982928 TAT982926:TAT982928 TKP982926:TKP982928 TUL982926:TUL982928 UEH982926:UEH982928 UOD982926:UOD982928 UXZ982926:UXZ982928 VHV982926:VHV982928 VRR982926:VRR982928 WBN982926:WBN982928 WLJ982926:WLJ982928 WVF982926:WVF982928 C22 IT15 SP15 ACL15 AMH15 AWD15 BFZ15 BPV15 BZR15 CJN15 CTJ15 DDF15 DNB15 DWX15 EGT15 EQP15 FAL15 FKH15 FUD15 GDZ15 GNV15 GXR15 HHN15 HRJ15 IBF15 ILB15 IUX15 JET15 JOP15 JYL15 KIH15 KSD15 LBZ15 LLV15 LVR15 MFN15 MPJ15 MZF15 NJB15 NSX15 OCT15 OMP15 OWL15 PGH15 PQD15 PZZ15 QJV15 QTR15 RDN15 RNJ15 RXF15 SHB15 SQX15 TAT15 TKP15 TUL15 UEH15 UOD15 UXZ15 VHV15 VRR15 WBN15 WLJ15 WVF15 C65599 IT65420 SP65420 ACL65420 AMH65420 AWD65420 BFZ65420 BPV65420 BZR65420 CJN65420 CTJ65420 DDF65420 DNB65420 DWX65420 EGT65420 EQP65420 FAL65420 FKH65420 FUD65420 GDZ65420 GNV65420 GXR65420 HHN65420 HRJ65420 IBF65420 ILB65420 IUX65420 JET65420 JOP65420 JYL65420 KIH65420 KSD65420 LBZ65420 LLV65420 LVR65420 MFN65420 MPJ65420 MZF65420 NJB65420 NSX65420 OCT65420 OMP65420 OWL65420 PGH65420 PQD65420 PZZ65420 QJV65420 QTR65420 RDN65420 RNJ65420 RXF65420 SHB65420 SQX65420 TAT65420 TKP65420 TUL65420 UEH65420 UOD65420 UXZ65420 VHV65420 VRR65420 WBN65420 WLJ65420 WVF65420 C131135 IT130956 SP130956 ACL130956 AMH130956 AWD130956 BFZ130956 BPV130956 BZR130956 CJN130956 CTJ130956 DDF130956 DNB130956 DWX130956 EGT130956 EQP130956 FAL130956 FKH130956 FUD130956 GDZ130956 GNV130956 GXR130956 HHN130956 HRJ130956 IBF130956 ILB130956 IUX130956 JET130956 JOP130956 JYL130956 KIH130956 KSD130956 LBZ130956 LLV130956 LVR130956 MFN130956 MPJ130956 MZF130956 NJB130956 NSX130956 OCT130956 OMP130956 OWL130956 PGH130956 PQD130956 PZZ130956 QJV130956 QTR130956 RDN130956 RNJ130956 RXF130956 SHB130956 SQX130956 TAT130956 TKP130956 TUL130956 UEH130956 UOD130956 UXZ130956 VHV130956 VRR130956 WBN130956 WLJ130956 WVF130956 C196671 IT196492 SP196492 ACL196492 AMH196492 AWD196492 BFZ196492 BPV196492 BZR196492 CJN196492 CTJ196492 DDF196492 DNB196492 DWX196492 EGT196492 EQP196492 FAL196492 FKH196492 FUD196492 GDZ196492 GNV196492 GXR196492 HHN196492 HRJ196492 IBF196492 ILB196492 IUX196492 JET196492 JOP196492 JYL196492 KIH196492 KSD196492 LBZ196492 LLV196492 LVR196492 MFN196492 MPJ196492 MZF196492 NJB196492 NSX196492 OCT196492 OMP196492 OWL196492 PGH196492 PQD196492 PZZ196492 QJV196492 QTR196492 RDN196492 RNJ196492 RXF196492 SHB196492 SQX196492 TAT196492 TKP196492 TUL196492 UEH196492 UOD196492 UXZ196492 VHV196492 VRR196492 WBN196492 WLJ196492 WVF196492 C262207 IT262028 SP262028 ACL262028 AMH262028 AWD262028 BFZ262028 BPV262028 BZR262028 CJN262028 CTJ262028 DDF262028 DNB262028 DWX262028 EGT262028 EQP262028 FAL262028 FKH262028 FUD262028 GDZ262028 GNV262028 GXR262028 HHN262028 HRJ262028 IBF262028 ILB262028 IUX262028 JET262028 JOP262028 JYL262028 KIH262028 KSD262028 LBZ262028 LLV262028 LVR262028 MFN262028 MPJ262028 MZF262028 NJB262028 NSX262028 OCT262028 OMP262028 OWL262028 PGH262028 PQD262028 PZZ262028 QJV262028 QTR262028 RDN262028 RNJ262028 RXF262028 SHB262028 SQX262028 TAT262028 TKP262028 TUL262028 UEH262028 UOD262028 UXZ262028 VHV262028 VRR262028 WBN262028 WLJ262028 WVF262028 C327743 IT327564 SP327564 ACL327564 AMH327564 AWD327564 BFZ327564 BPV327564 BZR327564 CJN327564 CTJ327564 DDF327564 DNB327564 DWX327564 EGT327564 EQP327564 FAL327564 FKH327564 FUD327564 GDZ327564 GNV327564 GXR327564 HHN327564 HRJ327564 IBF327564 ILB327564 IUX327564 JET327564 JOP327564 JYL327564 KIH327564 KSD327564 LBZ327564 LLV327564 LVR327564 MFN327564 MPJ327564 MZF327564 NJB327564 NSX327564 OCT327564 OMP327564 OWL327564 PGH327564 PQD327564 PZZ327564 QJV327564 QTR327564 RDN327564 RNJ327564 RXF327564 SHB327564 SQX327564 TAT327564 TKP327564 TUL327564 UEH327564 UOD327564 UXZ327564 VHV327564 VRR327564 WBN327564 WLJ327564 WVF327564 C393279 IT393100 SP393100 ACL393100 AMH393100 AWD393100 BFZ393100 BPV393100 BZR393100 CJN393100 CTJ393100 DDF393100 DNB393100 DWX393100 EGT393100 EQP393100 FAL393100 FKH393100 FUD393100 GDZ393100 GNV393100 GXR393100 HHN393100 HRJ393100 IBF393100 ILB393100 IUX393100 JET393100 JOP393100 JYL393100 KIH393100 KSD393100 LBZ393100 LLV393100 LVR393100 MFN393100 MPJ393100 MZF393100 NJB393100 NSX393100 OCT393100 OMP393100 OWL393100 PGH393100 PQD393100 PZZ393100 QJV393100 QTR393100 RDN393100 RNJ393100 RXF393100 SHB393100 SQX393100 TAT393100 TKP393100 TUL393100 UEH393100 UOD393100 UXZ393100 VHV393100 VRR393100 WBN393100 WLJ393100 WVF393100 C458815 IT458636 SP458636 ACL458636 AMH458636 AWD458636 BFZ458636 BPV458636 BZR458636 CJN458636 CTJ458636 DDF458636 DNB458636 DWX458636 EGT458636 EQP458636 FAL458636 FKH458636 FUD458636 GDZ458636 GNV458636 GXR458636 HHN458636 HRJ458636 IBF458636 ILB458636 IUX458636 JET458636 JOP458636 JYL458636 KIH458636 KSD458636 LBZ458636 LLV458636 LVR458636 MFN458636 MPJ458636 MZF458636 NJB458636 NSX458636 OCT458636 OMP458636 OWL458636 PGH458636 PQD458636 PZZ458636 QJV458636 QTR458636 RDN458636 RNJ458636 RXF458636 SHB458636 SQX458636 TAT458636 TKP458636 TUL458636 UEH458636 UOD458636 UXZ458636 VHV458636 VRR458636 WBN458636 WLJ458636 WVF458636 C524351 IT524172 SP524172 ACL524172 AMH524172 AWD524172 BFZ524172 BPV524172 BZR524172 CJN524172 CTJ524172 DDF524172 DNB524172 DWX524172 EGT524172 EQP524172 FAL524172 FKH524172 FUD524172 GDZ524172 GNV524172 GXR524172 HHN524172 HRJ524172 IBF524172 ILB524172 IUX524172 JET524172 JOP524172 JYL524172 KIH524172 KSD524172 LBZ524172 LLV524172 LVR524172 MFN524172 MPJ524172 MZF524172 NJB524172 NSX524172 OCT524172 OMP524172 OWL524172 PGH524172 PQD524172 PZZ524172 QJV524172 QTR524172 RDN524172 RNJ524172 RXF524172 SHB524172 SQX524172 TAT524172 TKP524172 TUL524172 UEH524172 UOD524172 UXZ524172 VHV524172 VRR524172 WBN524172 WLJ524172 WVF524172 C589887 IT589708 SP589708 ACL589708 AMH589708 AWD589708 BFZ589708 BPV589708 BZR589708 CJN589708 CTJ589708 DDF589708 DNB589708 DWX589708 EGT589708 EQP589708 FAL589708 FKH589708 FUD589708 GDZ589708 GNV589708 GXR589708 HHN589708 HRJ589708 IBF589708 ILB589708 IUX589708 JET589708 JOP589708 JYL589708 KIH589708 KSD589708 LBZ589708 LLV589708 LVR589708 MFN589708 MPJ589708 MZF589708 NJB589708 NSX589708 OCT589708 OMP589708 OWL589708 PGH589708 PQD589708 PZZ589708 QJV589708 QTR589708 RDN589708 RNJ589708 RXF589708 SHB589708 SQX589708 TAT589708 TKP589708 TUL589708 UEH589708 UOD589708 UXZ589708 VHV589708 VRR589708 WBN589708 WLJ589708 WVF589708 C655423 IT655244 SP655244 ACL655244 AMH655244 AWD655244 BFZ655244 BPV655244 BZR655244 CJN655244 CTJ655244 DDF655244 DNB655244 DWX655244 EGT655244 EQP655244 FAL655244 FKH655244 FUD655244 GDZ655244 GNV655244 GXR655244 HHN655244 HRJ655244 IBF655244 ILB655244 IUX655244 JET655244 JOP655244 JYL655244 KIH655244 KSD655244 LBZ655244 LLV655244 LVR655244 MFN655244 MPJ655244 MZF655244 NJB655244 NSX655244 OCT655244 OMP655244 OWL655244 PGH655244 PQD655244 PZZ655244 QJV655244 QTR655244 RDN655244 RNJ655244 RXF655244 SHB655244 SQX655244 TAT655244 TKP655244 TUL655244 UEH655244 UOD655244 UXZ655244 VHV655244 VRR655244 WBN655244 WLJ655244 WVF655244 C720959 IT720780 SP720780 ACL720780 AMH720780 AWD720780 BFZ720780 BPV720780 BZR720780 CJN720780 CTJ720780 DDF720780 DNB720780 DWX720780 EGT720780 EQP720780 FAL720780 FKH720780 FUD720780 GDZ720780 GNV720780 GXR720780 HHN720780 HRJ720780 IBF720780 ILB720780 IUX720780 JET720780 JOP720780 JYL720780 KIH720780 KSD720780 LBZ720780 LLV720780 LVR720780 MFN720780 MPJ720780 MZF720780 NJB720780 NSX720780 OCT720780 OMP720780 OWL720780 PGH720780 PQD720780 PZZ720780 QJV720780 QTR720780 RDN720780 RNJ720780 RXF720780 SHB720780 SQX720780 TAT720780 TKP720780 TUL720780 UEH720780 UOD720780 UXZ720780 VHV720780 VRR720780 WBN720780 WLJ720780 WVF720780 C786495 IT786316 SP786316 ACL786316 AMH786316 AWD786316 BFZ786316 BPV786316 BZR786316 CJN786316 CTJ786316 DDF786316 DNB786316 DWX786316 EGT786316 EQP786316 FAL786316 FKH786316 FUD786316 GDZ786316 GNV786316 GXR786316 HHN786316 HRJ786316 IBF786316 ILB786316 IUX786316 JET786316 JOP786316 JYL786316 KIH786316 KSD786316 LBZ786316 LLV786316 LVR786316 MFN786316 MPJ786316 MZF786316 NJB786316 NSX786316 OCT786316 OMP786316 OWL786316 PGH786316 PQD786316 PZZ786316 QJV786316 QTR786316 RDN786316 RNJ786316 RXF786316 SHB786316 SQX786316 TAT786316 TKP786316 TUL786316 UEH786316 UOD786316 UXZ786316 VHV786316 VRR786316 WBN786316 WLJ786316 WVF786316 C852031 IT851852 SP851852 ACL851852 AMH851852 AWD851852 BFZ851852 BPV851852 BZR851852 CJN851852 CTJ851852 DDF851852 DNB851852 DWX851852 EGT851852 EQP851852 FAL851852 FKH851852 FUD851852 GDZ851852 GNV851852 GXR851852 HHN851852 HRJ851852 IBF851852 ILB851852 IUX851852 JET851852 JOP851852 JYL851852 KIH851852 KSD851852 LBZ851852 LLV851852 LVR851852 MFN851852 MPJ851852 MZF851852 NJB851852 NSX851852 OCT851852 OMP851852 OWL851852 PGH851852 PQD851852 PZZ851852 QJV851852 QTR851852 RDN851852 RNJ851852 RXF851852 SHB851852 SQX851852 TAT851852 TKP851852 TUL851852 UEH851852 UOD851852 UXZ851852 VHV851852 VRR851852 WBN851852 WLJ851852 WVF851852 C917567 IT917388 SP917388 ACL917388 AMH917388 AWD917388 BFZ917388 BPV917388 BZR917388 CJN917388 CTJ917388 DDF917388 DNB917388 DWX917388 EGT917388 EQP917388 FAL917388 FKH917388 FUD917388 GDZ917388 GNV917388 GXR917388 HHN917388 HRJ917388 IBF917388 ILB917388 IUX917388 JET917388 JOP917388 JYL917388 KIH917388 KSD917388 LBZ917388 LLV917388 LVR917388 MFN917388 MPJ917388 MZF917388 NJB917388 NSX917388 OCT917388 OMP917388 OWL917388 PGH917388 PQD917388 PZZ917388 QJV917388 QTR917388 RDN917388 RNJ917388 RXF917388 SHB917388 SQX917388 TAT917388 TKP917388 TUL917388 UEH917388 UOD917388 UXZ917388 VHV917388 VRR917388 WBN917388 WLJ917388 WVF917388 C983103 IT982924 SP982924 ACL982924 AMH982924 AWD982924 BFZ982924 BPV982924 BZR982924 CJN982924 CTJ982924 DDF982924 DNB982924 DWX982924 EGT982924 EQP982924 FAL982924 FKH982924 FUD982924 GDZ982924 GNV982924 GXR982924 HHN982924 HRJ982924 IBF982924 ILB982924 IUX982924 JET982924 JOP982924 JYL982924 KIH982924 KSD982924 LBZ982924 LLV982924 LVR982924 MFN982924 MPJ982924 MZF982924 NJB982924 NSX982924 OCT982924 OMP982924 OWL982924 PGH982924 PQD982924 PZZ982924 QJV982924 QTR982924 RDN982924 RNJ982924 RXF982924 SHB982924 SQX982924 TAT982924 TKP982924 TUL982924 UEH982924 UOD982924 UXZ982924 VHV982924 VRR982924 WBN982924 WLJ982924 WVF982924 C13:C15 C65590:C65592 IT65411:IT65413 SP65411:SP65413 ACL65411:ACL65413 AMH65411:AMH65413 AWD65411:AWD65413 BFZ65411:BFZ65413 BPV65411:BPV65413 BZR65411:BZR65413 CJN65411:CJN65413 CTJ65411:CTJ65413 DDF65411:DDF65413 DNB65411:DNB65413 DWX65411:DWX65413 EGT65411:EGT65413 EQP65411:EQP65413 FAL65411:FAL65413 FKH65411:FKH65413 FUD65411:FUD65413 GDZ65411:GDZ65413 GNV65411:GNV65413 GXR65411:GXR65413 HHN65411:HHN65413 HRJ65411:HRJ65413 IBF65411:IBF65413 ILB65411:ILB65413 IUX65411:IUX65413 JET65411:JET65413 JOP65411:JOP65413 JYL65411:JYL65413 KIH65411:KIH65413 KSD65411:KSD65413 LBZ65411:LBZ65413 LLV65411:LLV65413 LVR65411:LVR65413 MFN65411:MFN65413 MPJ65411:MPJ65413 MZF65411:MZF65413 NJB65411:NJB65413 NSX65411:NSX65413 OCT65411:OCT65413 OMP65411:OMP65413 OWL65411:OWL65413 PGH65411:PGH65413 PQD65411:PQD65413 PZZ65411:PZZ65413 QJV65411:QJV65413 QTR65411:QTR65413 RDN65411:RDN65413 RNJ65411:RNJ65413 RXF65411:RXF65413 SHB65411:SHB65413 SQX65411:SQX65413 TAT65411:TAT65413 TKP65411:TKP65413 TUL65411:TUL65413 UEH65411:UEH65413 UOD65411:UOD65413 UXZ65411:UXZ65413 VHV65411:VHV65413 VRR65411:VRR65413 WBN65411:WBN65413 WLJ65411:WLJ65413 WVF65411:WVF65413 C131126:C131128 IT130947:IT130949 SP130947:SP130949 ACL130947:ACL130949 AMH130947:AMH130949 AWD130947:AWD130949 BFZ130947:BFZ130949 BPV130947:BPV130949 BZR130947:BZR130949 CJN130947:CJN130949 CTJ130947:CTJ130949 DDF130947:DDF130949 DNB130947:DNB130949 DWX130947:DWX130949 EGT130947:EGT130949 EQP130947:EQP130949 FAL130947:FAL130949 FKH130947:FKH130949 FUD130947:FUD130949 GDZ130947:GDZ130949 GNV130947:GNV130949 GXR130947:GXR130949 HHN130947:HHN130949 HRJ130947:HRJ130949 IBF130947:IBF130949 ILB130947:ILB130949 IUX130947:IUX130949 JET130947:JET130949 JOP130947:JOP130949 JYL130947:JYL130949 KIH130947:KIH130949 KSD130947:KSD130949 LBZ130947:LBZ130949 LLV130947:LLV130949 LVR130947:LVR130949 MFN130947:MFN130949 MPJ130947:MPJ130949 MZF130947:MZF130949 NJB130947:NJB130949 NSX130947:NSX130949 OCT130947:OCT130949 OMP130947:OMP130949 OWL130947:OWL130949 PGH130947:PGH130949 PQD130947:PQD130949 PZZ130947:PZZ130949 QJV130947:QJV130949 QTR130947:QTR130949 RDN130947:RDN130949 RNJ130947:RNJ130949 RXF130947:RXF130949 SHB130947:SHB130949 SQX130947:SQX130949 TAT130947:TAT130949 TKP130947:TKP130949 TUL130947:TUL130949 UEH130947:UEH130949 UOD130947:UOD130949 UXZ130947:UXZ130949 VHV130947:VHV130949 VRR130947:VRR130949 WBN130947:WBN130949 WLJ130947:WLJ130949 WVF130947:WVF130949 C196662:C196664 IT196483:IT196485 SP196483:SP196485 ACL196483:ACL196485 AMH196483:AMH196485 AWD196483:AWD196485 BFZ196483:BFZ196485 BPV196483:BPV196485 BZR196483:BZR196485 CJN196483:CJN196485 CTJ196483:CTJ196485 DDF196483:DDF196485 DNB196483:DNB196485 DWX196483:DWX196485 EGT196483:EGT196485 EQP196483:EQP196485 FAL196483:FAL196485 FKH196483:FKH196485 FUD196483:FUD196485 GDZ196483:GDZ196485 GNV196483:GNV196485 GXR196483:GXR196485 HHN196483:HHN196485 HRJ196483:HRJ196485 IBF196483:IBF196485 ILB196483:ILB196485 IUX196483:IUX196485 JET196483:JET196485 JOP196483:JOP196485 JYL196483:JYL196485 KIH196483:KIH196485 KSD196483:KSD196485 LBZ196483:LBZ196485 LLV196483:LLV196485 LVR196483:LVR196485 MFN196483:MFN196485 MPJ196483:MPJ196485 MZF196483:MZF196485 NJB196483:NJB196485 NSX196483:NSX196485 OCT196483:OCT196485 OMP196483:OMP196485 OWL196483:OWL196485 PGH196483:PGH196485 PQD196483:PQD196485 PZZ196483:PZZ196485 QJV196483:QJV196485 QTR196483:QTR196485 RDN196483:RDN196485 RNJ196483:RNJ196485 RXF196483:RXF196485 SHB196483:SHB196485 SQX196483:SQX196485 TAT196483:TAT196485 TKP196483:TKP196485 TUL196483:TUL196485 UEH196483:UEH196485 UOD196483:UOD196485 UXZ196483:UXZ196485 VHV196483:VHV196485 VRR196483:VRR196485 WBN196483:WBN196485 WLJ196483:WLJ196485 WVF196483:WVF196485 C262198:C262200 IT262019:IT262021 SP262019:SP262021 ACL262019:ACL262021 AMH262019:AMH262021 AWD262019:AWD262021 BFZ262019:BFZ262021 BPV262019:BPV262021 BZR262019:BZR262021 CJN262019:CJN262021 CTJ262019:CTJ262021 DDF262019:DDF262021 DNB262019:DNB262021 DWX262019:DWX262021 EGT262019:EGT262021 EQP262019:EQP262021 FAL262019:FAL262021 FKH262019:FKH262021 FUD262019:FUD262021 GDZ262019:GDZ262021 GNV262019:GNV262021 GXR262019:GXR262021 HHN262019:HHN262021 HRJ262019:HRJ262021 IBF262019:IBF262021 ILB262019:ILB262021 IUX262019:IUX262021 JET262019:JET262021 JOP262019:JOP262021 JYL262019:JYL262021 KIH262019:KIH262021 KSD262019:KSD262021 LBZ262019:LBZ262021 LLV262019:LLV262021 LVR262019:LVR262021 MFN262019:MFN262021 MPJ262019:MPJ262021 MZF262019:MZF262021 NJB262019:NJB262021 NSX262019:NSX262021 OCT262019:OCT262021 OMP262019:OMP262021 OWL262019:OWL262021 PGH262019:PGH262021 PQD262019:PQD262021 PZZ262019:PZZ262021 QJV262019:QJV262021 QTR262019:QTR262021 RDN262019:RDN262021 RNJ262019:RNJ262021 RXF262019:RXF262021 SHB262019:SHB262021 SQX262019:SQX262021 TAT262019:TAT262021 TKP262019:TKP262021 TUL262019:TUL262021 UEH262019:UEH262021 UOD262019:UOD262021 UXZ262019:UXZ262021 VHV262019:VHV262021 VRR262019:VRR262021 WBN262019:WBN262021 WLJ262019:WLJ262021 WVF262019:WVF262021 C327734:C327736 IT327555:IT327557 SP327555:SP327557 ACL327555:ACL327557 AMH327555:AMH327557 AWD327555:AWD327557 BFZ327555:BFZ327557 BPV327555:BPV327557 BZR327555:BZR327557 CJN327555:CJN327557 CTJ327555:CTJ327557 DDF327555:DDF327557 DNB327555:DNB327557 DWX327555:DWX327557 EGT327555:EGT327557 EQP327555:EQP327557 FAL327555:FAL327557 FKH327555:FKH327557 FUD327555:FUD327557 GDZ327555:GDZ327557 GNV327555:GNV327557 GXR327555:GXR327557 HHN327555:HHN327557 HRJ327555:HRJ327557 IBF327555:IBF327557 ILB327555:ILB327557 IUX327555:IUX327557 JET327555:JET327557 JOP327555:JOP327557 JYL327555:JYL327557 KIH327555:KIH327557 KSD327555:KSD327557 LBZ327555:LBZ327557 LLV327555:LLV327557 LVR327555:LVR327557 MFN327555:MFN327557 MPJ327555:MPJ327557 MZF327555:MZF327557 NJB327555:NJB327557 NSX327555:NSX327557 OCT327555:OCT327557 OMP327555:OMP327557 OWL327555:OWL327557 PGH327555:PGH327557 PQD327555:PQD327557 PZZ327555:PZZ327557 QJV327555:QJV327557 QTR327555:QTR327557 RDN327555:RDN327557 RNJ327555:RNJ327557 RXF327555:RXF327557 SHB327555:SHB327557 SQX327555:SQX327557 TAT327555:TAT327557 TKP327555:TKP327557 TUL327555:TUL327557 UEH327555:UEH327557 UOD327555:UOD327557 UXZ327555:UXZ327557 VHV327555:VHV327557 VRR327555:VRR327557 WBN327555:WBN327557 WLJ327555:WLJ327557 WVF327555:WVF327557 C393270:C393272 IT393091:IT393093 SP393091:SP393093 ACL393091:ACL393093 AMH393091:AMH393093 AWD393091:AWD393093 BFZ393091:BFZ393093 BPV393091:BPV393093 BZR393091:BZR393093 CJN393091:CJN393093 CTJ393091:CTJ393093 DDF393091:DDF393093 DNB393091:DNB393093 DWX393091:DWX393093 EGT393091:EGT393093 EQP393091:EQP393093 FAL393091:FAL393093 FKH393091:FKH393093 FUD393091:FUD393093 GDZ393091:GDZ393093 GNV393091:GNV393093 GXR393091:GXR393093 HHN393091:HHN393093 HRJ393091:HRJ393093 IBF393091:IBF393093 ILB393091:ILB393093 IUX393091:IUX393093 JET393091:JET393093 JOP393091:JOP393093 JYL393091:JYL393093 KIH393091:KIH393093 KSD393091:KSD393093 LBZ393091:LBZ393093 LLV393091:LLV393093 LVR393091:LVR393093 MFN393091:MFN393093 MPJ393091:MPJ393093 MZF393091:MZF393093 NJB393091:NJB393093 NSX393091:NSX393093 OCT393091:OCT393093 OMP393091:OMP393093 OWL393091:OWL393093 PGH393091:PGH393093 PQD393091:PQD393093 PZZ393091:PZZ393093 QJV393091:QJV393093 QTR393091:QTR393093 RDN393091:RDN393093 RNJ393091:RNJ393093 RXF393091:RXF393093 SHB393091:SHB393093 SQX393091:SQX393093 TAT393091:TAT393093 TKP393091:TKP393093 TUL393091:TUL393093 UEH393091:UEH393093 UOD393091:UOD393093 UXZ393091:UXZ393093 VHV393091:VHV393093 VRR393091:VRR393093 WBN393091:WBN393093 WLJ393091:WLJ393093 WVF393091:WVF393093 C458806:C458808 IT458627:IT458629 SP458627:SP458629 ACL458627:ACL458629 AMH458627:AMH458629 AWD458627:AWD458629 BFZ458627:BFZ458629 BPV458627:BPV458629 BZR458627:BZR458629 CJN458627:CJN458629 CTJ458627:CTJ458629 DDF458627:DDF458629 DNB458627:DNB458629 DWX458627:DWX458629 EGT458627:EGT458629 EQP458627:EQP458629 FAL458627:FAL458629 FKH458627:FKH458629 FUD458627:FUD458629 GDZ458627:GDZ458629 GNV458627:GNV458629 GXR458627:GXR458629 HHN458627:HHN458629 HRJ458627:HRJ458629 IBF458627:IBF458629 ILB458627:ILB458629 IUX458627:IUX458629 JET458627:JET458629 JOP458627:JOP458629 JYL458627:JYL458629 KIH458627:KIH458629 KSD458627:KSD458629 LBZ458627:LBZ458629 LLV458627:LLV458629 LVR458627:LVR458629 MFN458627:MFN458629 MPJ458627:MPJ458629 MZF458627:MZF458629 NJB458627:NJB458629 NSX458627:NSX458629 OCT458627:OCT458629 OMP458627:OMP458629 OWL458627:OWL458629 PGH458627:PGH458629 PQD458627:PQD458629 PZZ458627:PZZ458629 QJV458627:QJV458629 QTR458627:QTR458629 RDN458627:RDN458629 RNJ458627:RNJ458629 RXF458627:RXF458629 SHB458627:SHB458629 SQX458627:SQX458629 TAT458627:TAT458629 TKP458627:TKP458629 TUL458627:TUL458629 UEH458627:UEH458629 UOD458627:UOD458629 UXZ458627:UXZ458629 VHV458627:VHV458629 VRR458627:VRR458629 WBN458627:WBN458629 WLJ458627:WLJ458629 WVF458627:WVF458629 C524342:C524344 IT524163:IT524165 SP524163:SP524165 ACL524163:ACL524165 AMH524163:AMH524165 AWD524163:AWD524165 BFZ524163:BFZ524165 BPV524163:BPV524165 BZR524163:BZR524165 CJN524163:CJN524165 CTJ524163:CTJ524165 DDF524163:DDF524165 DNB524163:DNB524165 DWX524163:DWX524165 EGT524163:EGT524165 EQP524163:EQP524165 FAL524163:FAL524165 FKH524163:FKH524165 FUD524163:FUD524165 GDZ524163:GDZ524165 GNV524163:GNV524165 GXR524163:GXR524165 HHN524163:HHN524165 HRJ524163:HRJ524165 IBF524163:IBF524165 ILB524163:ILB524165 IUX524163:IUX524165 JET524163:JET524165 JOP524163:JOP524165 JYL524163:JYL524165 KIH524163:KIH524165 KSD524163:KSD524165 LBZ524163:LBZ524165 LLV524163:LLV524165 LVR524163:LVR524165 MFN524163:MFN524165 MPJ524163:MPJ524165 MZF524163:MZF524165 NJB524163:NJB524165 NSX524163:NSX524165 OCT524163:OCT524165 OMP524163:OMP524165 OWL524163:OWL524165 PGH524163:PGH524165 PQD524163:PQD524165 PZZ524163:PZZ524165 QJV524163:QJV524165 QTR524163:QTR524165 RDN524163:RDN524165 RNJ524163:RNJ524165 RXF524163:RXF524165 SHB524163:SHB524165 SQX524163:SQX524165 TAT524163:TAT524165 TKP524163:TKP524165 TUL524163:TUL524165 UEH524163:UEH524165 UOD524163:UOD524165 UXZ524163:UXZ524165 VHV524163:VHV524165 VRR524163:VRR524165 WBN524163:WBN524165 WLJ524163:WLJ524165 WVF524163:WVF524165 C589878:C589880 IT589699:IT589701 SP589699:SP589701 ACL589699:ACL589701 AMH589699:AMH589701 AWD589699:AWD589701 BFZ589699:BFZ589701 BPV589699:BPV589701 BZR589699:BZR589701 CJN589699:CJN589701 CTJ589699:CTJ589701 DDF589699:DDF589701 DNB589699:DNB589701 DWX589699:DWX589701 EGT589699:EGT589701 EQP589699:EQP589701 FAL589699:FAL589701 FKH589699:FKH589701 FUD589699:FUD589701 GDZ589699:GDZ589701 GNV589699:GNV589701 GXR589699:GXR589701 HHN589699:HHN589701 HRJ589699:HRJ589701 IBF589699:IBF589701 ILB589699:ILB589701 IUX589699:IUX589701 JET589699:JET589701 JOP589699:JOP589701 JYL589699:JYL589701 KIH589699:KIH589701 KSD589699:KSD589701 LBZ589699:LBZ589701 LLV589699:LLV589701 LVR589699:LVR589701 MFN589699:MFN589701 MPJ589699:MPJ589701 MZF589699:MZF589701 NJB589699:NJB589701 NSX589699:NSX589701 OCT589699:OCT589701 OMP589699:OMP589701 OWL589699:OWL589701 PGH589699:PGH589701 PQD589699:PQD589701 PZZ589699:PZZ589701 QJV589699:QJV589701 QTR589699:QTR589701 RDN589699:RDN589701 RNJ589699:RNJ589701 RXF589699:RXF589701 SHB589699:SHB589701 SQX589699:SQX589701 TAT589699:TAT589701 TKP589699:TKP589701 TUL589699:TUL589701 UEH589699:UEH589701 UOD589699:UOD589701 UXZ589699:UXZ589701 VHV589699:VHV589701 VRR589699:VRR589701 WBN589699:WBN589701 WLJ589699:WLJ589701 WVF589699:WVF589701 C655414:C655416 IT655235:IT655237 SP655235:SP655237 ACL655235:ACL655237 AMH655235:AMH655237 AWD655235:AWD655237 BFZ655235:BFZ655237 BPV655235:BPV655237 BZR655235:BZR655237 CJN655235:CJN655237 CTJ655235:CTJ655237 DDF655235:DDF655237 DNB655235:DNB655237 DWX655235:DWX655237 EGT655235:EGT655237 EQP655235:EQP655237 FAL655235:FAL655237 FKH655235:FKH655237 FUD655235:FUD655237 GDZ655235:GDZ655237 GNV655235:GNV655237 GXR655235:GXR655237 HHN655235:HHN655237 HRJ655235:HRJ655237 IBF655235:IBF655237 ILB655235:ILB655237 IUX655235:IUX655237 JET655235:JET655237 JOP655235:JOP655237 JYL655235:JYL655237 KIH655235:KIH655237 KSD655235:KSD655237 LBZ655235:LBZ655237 LLV655235:LLV655237 LVR655235:LVR655237 MFN655235:MFN655237 MPJ655235:MPJ655237 MZF655235:MZF655237 NJB655235:NJB655237 NSX655235:NSX655237 OCT655235:OCT655237 OMP655235:OMP655237 OWL655235:OWL655237 PGH655235:PGH655237 PQD655235:PQD655237 PZZ655235:PZZ655237 QJV655235:QJV655237 QTR655235:QTR655237 RDN655235:RDN655237 RNJ655235:RNJ655237 RXF655235:RXF655237 SHB655235:SHB655237 SQX655235:SQX655237 TAT655235:TAT655237 TKP655235:TKP655237 TUL655235:TUL655237 UEH655235:UEH655237 UOD655235:UOD655237 UXZ655235:UXZ655237 VHV655235:VHV655237 VRR655235:VRR655237 WBN655235:WBN655237 WLJ655235:WLJ655237 WVF655235:WVF655237 C720950:C720952 IT720771:IT720773 SP720771:SP720773 ACL720771:ACL720773 AMH720771:AMH720773 AWD720771:AWD720773 BFZ720771:BFZ720773 BPV720771:BPV720773 BZR720771:BZR720773 CJN720771:CJN720773 CTJ720771:CTJ720773 DDF720771:DDF720773 DNB720771:DNB720773 DWX720771:DWX720773 EGT720771:EGT720773 EQP720771:EQP720773 FAL720771:FAL720773 FKH720771:FKH720773 FUD720771:FUD720773 GDZ720771:GDZ720773 GNV720771:GNV720773 GXR720771:GXR720773 HHN720771:HHN720773 HRJ720771:HRJ720773 IBF720771:IBF720773 ILB720771:ILB720773 IUX720771:IUX720773 JET720771:JET720773 JOP720771:JOP720773 JYL720771:JYL720773 KIH720771:KIH720773 KSD720771:KSD720773 LBZ720771:LBZ720773 LLV720771:LLV720773 LVR720771:LVR720773 MFN720771:MFN720773 MPJ720771:MPJ720773 MZF720771:MZF720773 NJB720771:NJB720773 NSX720771:NSX720773 OCT720771:OCT720773 OMP720771:OMP720773 OWL720771:OWL720773 PGH720771:PGH720773 PQD720771:PQD720773 PZZ720771:PZZ720773 QJV720771:QJV720773 QTR720771:QTR720773 RDN720771:RDN720773 RNJ720771:RNJ720773 RXF720771:RXF720773 SHB720771:SHB720773 SQX720771:SQX720773 TAT720771:TAT720773 TKP720771:TKP720773 TUL720771:TUL720773 UEH720771:UEH720773 UOD720771:UOD720773 UXZ720771:UXZ720773 VHV720771:VHV720773 VRR720771:VRR720773 WBN720771:WBN720773 WLJ720771:WLJ720773 WVF720771:WVF720773 C786486:C786488 IT786307:IT786309 SP786307:SP786309 ACL786307:ACL786309 AMH786307:AMH786309 AWD786307:AWD786309 BFZ786307:BFZ786309 BPV786307:BPV786309 BZR786307:BZR786309 CJN786307:CJN786309 CTJ786307:CTJ786309 DDF786307:DDF786309 DNB786307:DNB786309 DWX786307:DWX786309 EGT786307:EGT786309 EQP786307:EQP786309 FAL786307:FAL786309 FKH786307:FKH786309 FUD786307:FUD786309 GDZ786307:GDZ786309 GNV786307:GNV786309 GXR786307:GXR786309 HHN786307:HHN786309 HRJ786307:HRJ786309 IBF786307:IBF786309 ILB786307:ILB786309 IUX786307:IUX786309 JET786307:JET786309 JOP786307:JOP786309 JYL786307:JYL786309 KIH786307:KIH786309 KSD786307:KSD786309 LBZ786307:LBZ786309 LLV786307:LLV786309 LVR786307:LVR786309 MFN786307:MFN786309 MPJ786307:MPJ786309 MZF786307:MZF786309 NJB786307:NJB786309 NSX786307:NSX786309 OCT786307:OCT786309 OMP786307:OMP786309 OWL786307:OWL786309 PGH786307:PGH786309 PQD786307:PQD786309 PZZ786307:PZZ786309 QJV786307:QJV786309 QTR786307:QTR786309 RDN786307:RDN786309 RNJ786307:RNJ786309 RXF786307:RXF786309 SHB786307:SHB786309 SQX786307:SQX786309 TAT786307:TAT786309 TKP786307:TKP786309 TUL786307:TUL786309 UEH786307:UEH786309 UOD786307:UOD786309 UXZ786307:UXZ786309 VHV786307:VHV786309 VRR786307:VRR786309 WBN786307:WBN786309 WLJ786307:WLJ786309 WVF786307:WVF786309 C852022:C852024 IT851843:IT851845 SP851843:SP851845 ACL851843:ACL851845 AMH851843:AMH851845 AWD851843:AWD851845 BFZ851843:BFZ851845 BPV851843:BPV851845 BZR851843:BZR851845 CJN851843:CJN851845 CTJ851843:CTJ851845 DDF851843:DDF851845 DNB851843:DNB851845 DWX851843:DWX851845 EGT851843:EGT851845 EQP851843:EQP851845 FAL851843:FAL851845 FKH851843:FKH851845 FUD851843:FUD851845 GDZ851843:GDZ851845 GNV851843:GNV851845 GXR851843:GXR851845 HHN851843:HHN851845 HRJ851843:HRJ851845 IBF851843:IBF851845 ILB851843:ILB851845 IUX851843:IUX851845 JET851843:JET851845 JOP851843:JOP851845 JYL851843:JYL851845 KIH851843:KIH851845 KSD851843:KSD851845 LBZ851843:LBZ851845 LLV851843:LLV851845 LVR851843:LVR851845 MFN851843:MFN851845 MPJ851843:MPJ851845 MZF851843:MZF851845 NJB851843:NJB851845 NSX851843:NSX851845 OCT851843:OCT851845 OMP851843:OMP851845 OWL851843:OWL851845 PGH851843:PGH851845 PQD851843:PQD851845 PZZ851843:PZZ851845 QJV851843:QJV851845 QTR851843:QTR851845 RDN851843:RDN851845 RNJ851843:RNJ851845 RXF851843:RXF851845 SHB851843:SHB851845 SQX851843:SQX851845 TAT851843:TAT851845 TKP851843:TKP851845 TUL851843:TUL851845 UEH851843:UEH851845 UOD851843:UOD851845 UXZ851843:UXZ851845 VHV851843:VHV851845 VRR851843:VRR851845 WBN851843:WBN851845 WLJ851843:WLJ851845 WVF851843:WVF851845 C917558:C917560 IT917379:IT917381 SP917379:SP917381 ACL917379:ACL917381 AMH917379:AMH917381 AWD917379:AWD917381 BFZ917379:BFZ917381 BPV917379:BPV917381 BZR917379:BZR917381 CJN917379:CJN917381 CTJ917379:CTJ917381 DDF917379:DDF917381 DNB917379:DNB917381 DWX917379:DWX917381 EGT917379:EGT917381 EQP917379:EQP917381 FAL917379:FAL917381 FKH917379:FKH917381 FUD917379:FUD917381 GDZ917379:GDZ917381 GNV917379:GNV917381 GXR917379:GXR917381 HHN917379:HHN917381 HRJ917379:HRJ917381 IBF917379:IBF917381 ILB917379:ILB917381 IUX917379:IUX917381 JET917379:JET917381 JOP917379:JOP917381 JYL917379:JYL917381 KIH917379:KIH917381 KSD917379:KSD917381 LBZ917379:LBZ917381 LLV917379:LLV917381 LVR917379:LVR917381 MFN917379:MFN917381 MPJ917379:MPJ917381 MZF917379:MZF917381 NJB917379:NJB917381 NSX917379:NSX917381 OCT917379:OCT917381 OMP917379:OMP917381 OWL917379:OWL917381 PGH917379:PGH917381 PQD917379:PQD917381 PZZ917379:PZZ917381 QJV917379:QJV917381 QTR917379:QTR917381 RDN917379:RDN917381 RNJ917379:RNJ917381 RXF917379:RXF917381 SHB917379:SHB917381 SQX917379:SQX917381 TAT917379:TAT917381 TKP917379:TKP917381 TUL917379:TUL917381 UEH917379:UEH917381 UOD917379:UOD917381 UXZ917379:UXZ917381 VHV917379:VHV917381 VRR917379:VRR917381 WBN917379:WBN917381 WLJ917379:WLJ917381 WVF917379:WVF917381 C983094:C983096 IT982915:IT982917 SP982915:SP982917 ACL982915:ACL982917 AMH982915:AMH982917 AWD982915:AWD982917 BFZ982915:BFZ982917 BPV982915:BPV982917 BZR982915:BZR982917 CJN982915:CJN982917 CTJ982915:CTJ982917 DDF982915:DDF982917 DNB982915:DNB982917 DWX982915:DWX982917 EGT982915:EGT982917 EQP982915:EQP982917 FAL982915:FAL982917 FKH982915:FKH982917 FUD982915:FUD982917 GDZ982915:GDZ982917 GNV982915:GNV982917 GXR982915:GXR982917 HHN982915:HHN982917 HRJ982915:HRJ982917 IBF982915:IBF982917 ILB982915:ILB982917 IUX982915:IUX982917 JET982915:JET982917 JOP982915:JOP982917 JYL982915:JYL982917 KIH982915:KIH982917 KSD982915:KSD982917 LBZ982915:LBZ982917 LLV982915:LLV982917 LVR982915:LVR982917 MFN982915:MFN982917 MPJ982915:MPJ982917 MZF982915:MZF982917 NJB982915:NJB982917 NSX982915:NSX982917 OCT982915:OCT982917 OMP982915:OMP982917 OWL982915:OWL982917 PGH982915:PGH982917 PQD982915:PQD982917 PZZ982915:PZZ982917 QJV982915:QJV982917 QTR982915:QTR982917 RDN982915:RDN982917 RNJ982915:RNJ982917 RXF982915:RXF982917 SHB982915:SHB982917 SQX982915:SQX982917 TAT982915:TAT982917 TKP982915:TKP982917 TUL982915:TUL982917 UEH982915:UEH982917 UOD982915:UOD982917 UXZ982915:UXZ982917 VHV982915:VHV982917 VRR982915:VRR982917 WBN982915:WBN982917 WLJ982915:WLJ982917 WVF982915:WVF982917 C60:C64 IT53:IT57 SP53:SP57 ACL53:ACL57 AMH53:AMH57 AWD53:AWD57 BFZ53:BFZ57 BPV53:BPV57 BZR53:BZR57 CJN53:CJN57 CTJ53:CTJ57 DDF53:DDF57 DNB53:DNB57 DWX53:DWX57 EGT53:EGT57 EQP53:EQP57 FAL53:FAL57 FKH53:FKH57 FUD53:FUD57 GDZ53:GDZ57 GNV53:GNV57 GXR53:GXR57 HHN53:HHN57 HRJ53:HRJ57 IBF53:IBF57 ILB53:ILB57 IUX53:IUX57 JET53:JET57 JOP53:JOP57 JYL53:JYL57 KIH53:KIH57 KSD53:KSD57 LBZ53:LBZ57 LLV53:LLV57 LVR53:LVR57 MFN53:MFN57 MPJ53:MPJ57 MZF53:MZF57 NJB53:NJB57 NSX53:NSX57 OCT53:OCT57 OMP53:OMP57 OWL53:OWL57 PGH53:PGH57 PQD53:PQD57 PZZ53:PZZ57 QJV53:QJV57 QTR53:QTR57 RDN53:RDN57 RNJ53:RNJ57 RXF53:RXF57 SHB53:SHB57 SQX53:SQX57 TAT53:TAT57 TKP53:TKP57 TUL53:TUL57 UEH53:UEH57 UOD53:UOD57 UXZ53:UXZ57 VHV53:VHV57 VRR53:VRR57 WBN53:WBN57 WLJ53:WLJ57 WVF53:WVF57 C65651:C65655 IT65472:IT65476 SP65472:SP65476 ACL65472:ACL65476 AMH65472:AMH65476 AWD65472:AWD65476 BFZ65472:BFZ65476 BPV65472:BPV65476 BZR65472:BZR65476 CJN65472:CJN65476 CTJ65472:CTJ65476 DDF65472:DDF65476 DNB65472:DNB65476 DWX65472:DWX65476 EGT65472:EGT65476 EQP65472:EQP65476 FAL65472:FAL65476 FKH65472:FKH65476 FUD65472:FUD65476 GDZ65472:GDZ65476 GNV65472:GNV65476 GXR65472:GXR65476 HHN65472:HHN65476 HRJ65472:HRJ65476 IBF65472:IBF65476 ILB65472:ILB65476 IUX65472:IUX65476 JET65472:JET65476 JOP65472:JOP65476 JYL65472:JYL65476 KIH65472:KIH65476 KSD65472:KSD65476 LBZ65472:LBZ65476 LLV65472:LLV65476 LVR65472:LVR65476 MFN65472:MFN65476 MPJ65472:MPJ65476 MZF65472:MZF65476 NJB65472:NJB65476 NSX65472:NSX65476 OCT65472:OCT65476 OMP65472:OMP65476 OWL65472:OWL65476 PGH65472:PGH65476 PQD65472:PQD65476 PZZ65472:PZZ65476 QJV65472:QJV65476 QTR65472:QTR65476 RDN65472:RDN65476 RNJ65472:RNJ65476 RXF65472:RXF65476 SHB65472:SHB65476 SQX65472:SQX65476 TAT65472:TAT65476 TKP65472:TKP65476 TUL65472:TUL65476 UEH65472:UEH65476 UOD65472:UOD65476 UXZ65472:UXZ65476 VHV65472:VHV65476 VRR65472:VRR65476 WBN65472:WBN65476 WLJ65472:WLJ65476 WVF65472:WVF65476 C131187:C131191 IT131008:IT131012 SP131008:SP131012 ACL131008:ACL131012 AMH131008:AMH131012 AWD131008:AWD131012 BFZ131008:BFZ131012 BPV131008:BPV131012 BZR131008:BZR131012 CJN131008:CJN131012 CTJ131008:CTJ131012 DDF131008:DDF131012 DNB131008:DNB131012 DWX131008:DWX131012 EGT131008:EGT131012 EQP131008:EQP131012 FAL131008:FAL131012 FKH131008:FKH131012 FUD131008:FUD131012 GDZ131008:GDZ131012 GNV131008:GNV131012 GXR131008:GXR131012 HHN131008:HHN131012 HRJ131008:HRJ131012 IBF131008:IBF131012 ILB131008:ILB131012 IUX131008:IUX131012 JET131008:JET131012 JOP131008:JOP131012 JYL131008:JYL131012 KIH131008:KIH131012 KSD131008:KSD131012 LBZ131008:LBZ131012 LLV131008:LLV131012 LVR131008:LVR131012 MFN131008:MFN131012 MPJ131008:MPJ131012 MZF131008:MZF131012 NJB131008:NJB131012 NSX131008:NSX131012 OCT131008:OCT131012 OMP131008:OMP131012 OWL131008:OWL131012 PGH131008:PGH131012 PQD131008:PQD131012 PZZ131008:PZZ131012 QJV131008:QJV131012 QTR131008:QTR131012 RDN131008:RDN131012 RNJ131008:RNJ131012 RXF131008:RXF131012 SHB131008:SHB131012 SQX131008:SQX131012 TAT131008:TAT131012 TKP131008:TKP131012 TUL131008:TUL131012 UEH131008:UEH131012 UOD131008:UOD131012 UXZ131008:UXZ131012 VHV131008:VHV131012 VRR131008:VRR131012 WBN131008:WBN131012 WLJ131008:WLJ131012 WVF131008:WVF131012 C196723:C196727 IT196544:IT196548 SP196544:SP196548 ACL196544:ACL196548 AMH196544:AMH196548 AWD196544:AWD196548 BFZ196544:BFZ196548 BPV196544:BPV196548 BZR196544:BZR196548 CJN196544:CJN196548 CTJ196544:CTJ196548 DDF196544:DDF196548 DNB196544:DNB196548 DWX196544:DWX196548 EGT196544:EGT196548 EQP196544:EQP196548 FAL196544:FAL196548 FKH196544:FKH196548 FUD196544:FUD196548 GDZ196544:GDZ196548 GNV196544:GNV196548 GXR196544:GXR196548 HHN196544:HHN196548 HRJ196544:HRJ196548 IBF196544:IBF196548 ILB196544:ILB196548 IUX196544:IUX196548 JET196544:JET196548 JOP196544:JOP196548 JYL196544:JYL196548 KIH196544:KIH196548 KSD196544:KSD196548 LBZ196544:LBZ196548 LLV196544:LLV196548 LVR196544:LVR196548 MFN196544:MFN196548 MPJ196544:MPJ196548 MZF196544:MZF196548 NJB196544:NJB196548 NSX196544:NSX196548 OCT196544:OCT196548 OMP196544:OMP196548 OWL196544:OWL196548 PGH196544:PGH196548 PQD196544:PQD196548 PZZ196544:PZZ196548 QJV196544:QJV196548 QTR196544:QTR196548 RDN196544:RDN196548 RNJ196544:RNJ196548 RXF196544:RXF196548 SHB196544:SHB196548 SQX196544:SQX196548 TAT196544:TAT196548 TKP196544:TKP196548 TUL196544:TUL196548 UEH196544:UEH196548 UOD196544:UOD196548 UXZ196544:UXZ196548 VHV196544:VHV196548 VRR196544:VRR196548 WBN196544:WBN196548 WLJ196544:WLJ196548 WVF196544:WVF196548 C262259:C262263 IT262080:IT262084 SP262080:SP262084 ACL262080:ACL262084 AMH262080:AMH262084 AWD262080:AWD262084 BFZ262080:BFZ262084 BPV262080:BPV262084 BZR262080:BZR262084 CJN262080:CJN262084 CTJ262080:CTJ262084 DDF262080:DDF262084 DNB262080:DNB262084 DWX262080:DWX262084 EGT262080:EGT262084 EQP262080:EQP262084 FAL262080:FAL262084 FKH262080:FKH262084 FUD262080:FUD262084 GDZ262080:GDZ262084 GNV262080:GNV262084 GXR262080:GXR262084 HHN262080:HHN262084 HRJ262080:HRJ262084 IBF262080:IBF262084 ILB262080:ILB262084 IUX262080:IUX262084 JET262080:JET262084 JOP262080:JOP262084 JYL262080:JYL262084 KIH262080:KIH262084 KSD262080:KSD262084 LBZ262080:LBZ262084 LLV262080:LLV262084 LVR262080:LVR262084 MFN262080:MFN262084 MPJ262080:MPJ262084 MZF262080:MZF262084 NJB262080:NJB262084 NSX262080:NSX262084 OCT262080:OCT262084 OMP262080:OMP262084 OWL262080:OWL262084 PGH262080:PGH262084 PQD262080:PQD262084 PZZ262080:PZZ262084 QJV262080:QJV262084 QTR262080:QTR262084 RDN262080:RDN262084 RNJ262080:RNJ262084 RXF262080:RXF262084 SHB262080:SHB262084 SQX262080:SQX262084 TAT262080:TAT262084 TKP262080:TKP262084 TUL262080:TUL262084 UEH262080:UEH262084 UOD262080:UOD262084 UXZ262080:UXZ262084 VHV262080:VHV262084 VRR262080:VRR262084 WBN262080:WBN262084 WLJ262080:WLJ262084 WVF262080:WVF262084 C327795:C327799 IT327616:IT327620 SP327616:SP327620 ACL327616:ACL327620 AMH327616:AMH327620 AWD327616:AWD327620 BFZ327616:BFZ327620 BPV327616:BPV327620 BZR327616:BZR327620 CJN327616:CJN327620 CTJ327616:CTJ327620 DDF327616:DDF327620 DNB327616:DNB327620 DWX327616:DWX327620 EGT327616:EGT327620 EQP327616:EQP327620 FAL327616:FAL327620 FKH327616:FKH327620 FUD327616:FUD327620 GDZ327616:GDZ327620 GNV327616:GNV327620 GXR327616:GXR327620 HHN327616:HHN327620 HRJ327616:HRJ327620 IBF327616:IBF327620 ILB327616:ILB327620 IUX327616:IUX327620 JET327616:JET327620 JOP327616:JOP327620 JYL327616:JYL327620 KIH327616:KIH327620 KSD327616:KSD327620 LBZ327616:LBZ327620 LLV327616:LLV327620 LVR327616:LVR327620 MFN327616:MFN327620 MPJ327616:MPJ327620 MZF327616:MZF327620 NJB327616:NJB327620 NSX327616:NSX327620 OCT327616:OCT327620 OMP327616:OMP327620 OWL327616:OWL327620 PGH327616:PGH327620 PQD327616:PQD327620 PZZ327616:PZZ327620 QJV327616:QJV327620 QTR327616:QTR327620 RDN327616:RDN327620 RNJ327616:RNJ327620 RXF327616:RXF327620 SHB327616:SHB327620 SQX327616:SQX327620 TAT327616:TAT327620 TKP327616:TKP327620 TUL327616:TUL327620 UEH327616:UEH327620 UOD327616:UOD327620 UXZ327616:UXZ327620 VHV327616:VHV327620 VRR327616:VRR327620 WBN327616:WBN327620 WLJ327616:WLJ327620 WVF327616:WVF327620 C393331:C393335 IT393152:IT393156 SP393152:SP393156 ACL393152:ACL393156 AMH393152:AMH393156 AWD393152:AWD393156 BFZ393152:BFZ393156 BPV393152:BPV393156 BZR393152:BZR393156 CJN393152:CJN393156 CTJ393152:CTJ393156 DDF393152:DDF393156 DNB393152:DNB393156 DWX393152:DWX393156 EGT393152:EGT393156 EQP393152:EQP393156 FAL393152:FAL393156 FKH393152:FKH393156 FUD393152:FUD393156 GDZ393152:GDZ393156 GNV393152:GNV393156 GXR393152:GXR393156 HHN393152:HHN393156 HRJ393152:HRJ393156 IBF393152:IBF393156 ILB393152:ILB393156 IUX393152:IUX393156 JET393152:JET393156 JOP393152:JOP393156 JYL393152:JYL393156 KIH393152:KIH393156 KSD393152:KSD393156 LBZ393152:LBZ393156 LLV393152:LLV393156 LVR393152:LVR393156 MFN393152:MFN393156 MPJ393152:MPJ393156 MZF393152:MZF393156 NJB393152:NJB393156 NSX393152:NSX393156 OCT393152:OCT393156 OMP393152:OMP393156 OWL393152:OWL393156 PGH393152:PGH393156 PQD393152:PQD393156 PZZ393152:PZZ393156 QJV393152:QJV393156 QTR393152:QTR393156 RDN393152:RDN393156 RNJ393152:RNJ393156 RXF393152:RXF393156 SHB393152:SHB393156 SQX393152:SQX393156 TAT393152:TAT393156 TKP393152:TKP393156 TUL393152:TUL393156 UEH393152:UEH393156 UOD393152:UOD393156 UXZ393152:UXZ393156 VHV393152:VHV393156 VRR393152:VRR393156 WBN393152:WBN393156 WLJ393152:WLJ393156 WVF393152:WVF393156 C458867:C458871 IT458688:IT458692 SP458688:SP458692 ACL458688:ACL458692 AMH458688:AMH458692 AWD458688:AWD458692 BFZ458688:BFZ458692 BPV458688:BPV458692 BZR458688:BZR458692 CJN458688:CJN458692 CTJ458688:CTJ458692 DDF458688:DDF458692 DNB458688:DNB458692 DWX458688:DWX458692 EGT458688:EGT458692 EQP458688:EQP458692 FAL458688:FAL458692 FKH458688:FKH458692 FUD458688:FUD458692 GDZ458688:GDZ458692 GNV458688:GNV458692 GXR458688:GXR458692 HHN458688:HHN458692 HRJ458688:HRJ458692 IBF458688:IBF458692 ILB458688:ILB458692 IUX458688:IUX458692 JET458688:JET458692 JOP458688:JOP458692 JYL458688:JYL458692 KIH458688:KIH458692 KSD458688:KSD458692 LBZ458688:LBZ458692 LLV458688:LLV458692 LVR458688:LVR458692 MFN458688:MFN458692 MPJ458688:MPJ458692 MZF458688:MZF458692 NJB458688:NJB458692 NSX458688:NSX458692 OCT458688:OCT458692 OMP458688:OMP458692 OWL458688:OWL458692 PGH458688:PGH458692 PQD458688:PQD458692 PZZ458688:PZZ458692 QJV458688:QJV458692 QTR458688:QTR458692 RDN458688:RDN458692 RNJ458688:RNJ458692 RXF458688:RXF458692 SHB458688:SHB458692 SQX458688:SQX458692 TAT458688:TAT458692 TKP458688:TKP458692 TUL458688:TUL458692 UEH458688:UEH458692 UOD458688:UOD458692 UXZ458688:UXZ458692 VHV458688:VHV458692 VRR458688:VRR458692 WBN458688:WBN458692 WLJ458688:WLJ458692 WVF458688:WVF458692 C524403:C524407 IT524224:IT524228 SP524224:SP524228 ACL524224:ACL524228 AMH524224:AMH524228 AWD524224:AWD524228 BFZ524224:BFZ524228 BPV524224:BPV524228 BZR524224:BZR524228 CJN524224:CJN524228 CTJ524224:CTJ524228 DDF524224:DDF524228 DNB524224:DNB524228 DWX524224:DWX524228 EGT524224:EGT524228 EQP524224:EQP524228 FAL524224:FAL524228 FKH524224:FKH524228 FUD524224:FUD524228 GDZ524224:GDZ524228 GNV524224:GNV524228 GXR524224:GXR524228 HHN524224:HHN524228 HRJ524224:HRJ524228 IBF524224:IBF524228 ILB524224:ILB524228 IUX524224:IUX524228 JET524224:JET524228 JOP524224:JOP524228 JYL524224:JYL524228 KIH524224:KIH524228 KSD524224:KSD524228 LBZ524224:LBZ524228 LLV524224:LLV524228 LVR524224:LVR524228 MFN524224:MFN524228 MPJ524224:MPJ524228 MZF524224:MZF524228 NJB524224:NJB524228 NSX524224:NSX524228 OCT524224:OCT524228 OMP524224:OMP524228 OWL524224:OWL524228 PGH524224:PGH524228 PQD524224:PQD524228 PZZ524224:PZZ524228 QJV524224:QJV524228 QTR524224:QTR524228 RDN524224:RDN524228 RNJ524224:RNJ524228 RXF524224:RXF524228 SHB524224:SHB524228 SQX524224:SQX524228 TAT524224:TAT524228 TKP524224:TKP524228 TUL524224:TUL524228 UEH524224:UEH524228 UOD524224:UOD524228 UXZ524224:UXZ524228 VHV524224:VHV524228 VRR524224:VRR524228 WBN524224:WBN524228 WLJ524224:WLJ524228 WVF524224:WVF524228 C589939:C589943 IT589760:IT589764 SP589760:SP589764 ACL589760:ACL589764 AMH589760:AMH589764 AWD589760:AWD589764 BFZ589760:BFZ589764 BPV589760:BPV589764 BZR589760:BZR589764 CJN589760:CJN589764 CTJ589760:CTJ589764 DDF589760:DDF589764 DNB589760:DNB589764 DWX589760:DWX589764 EGT589760:EGT589764 EQP589760:EQP589764 FAL589760:FAL589764 FKH589760:FKH589764 FUD589760:FUD589764 GDZ589760:GDZ589764 GNV589760:GNV589764 GXR589760:GXR589764 HHN589760:HHN589764 HRJ589760:HRJ589764 IBF589760:IBF589764 ILB589760:ILB589764 IUX589760:IUX589764 JET589760:JET589764 JOP589760:JOP589764 JYL589760:JYL589764 KIH589760:KIH589764 KSD589760:KSD589764 LBZ589760:LBZ589764 LLV589760:LLV589764 LVR589760:LVR589764 MFN589760:MFN589764 MPJ589760:MPJ589764 MZF589760:MZF589764 NJB589760:NJB589764 NSX589760:NSX589764 OCT589760:OCT589764 OMP589760:OMP589764 OWL589760:OWL589764 PGH589760:PGH589764 PQD589760:PQD589764 PZZ589760:PZZ589764 QJV589760:QJV589764 QTR589760:QTR589764 RDN589760:RDN589764 RNJ589760:RNJ589764 RXF589760:RXF589764 SHB589760:SHB589764 SQX589760:SQX589764 TAT589760:TAT589764 TKP589760:TKP589764 TUL589760:TUL589764 UEH589760:UEH589764 UOD589760:UOD589764 UXZ589760:UXZ589764 VHV589760:VHV589764 VRR589760:VRR589764 WBN589760:WBN589764 WLJ589760:WLJ589764 WVF589760:WVF589764 C655475:C655479 IT655296:IT655300 SP655296:SP655300 ACL655296:ACL655300 AMH655296:AMH655300 AWD655296:AWD655300 BFZ655296:BFZ655300 BPV655296:BPV655300 BZR655296:BZR655300 CJN655296:CJN655300 CTJ655296:CTJ655300 DDF655296:DDF655300 DNB655296:DNB655300 DWX655296:DWX655300 EGT655296:EGT655300 EQP655296:EQP655300 FAL655296:FAL655300 FKH655296:FKH655300 FUD655296:FUD655300 GDZ655296:GDZ655300 GNV655296:GNV655300 GXR655296:GXR655300 HHN655296:HHN655300 HRJ655296:HRJ655300 IBF655296:IBF655300 ILB655296:ILB655300 IUX655296:IUX655300 JET655296:JET655300 JOP655296:JOP655300 JYL655296:JYL655300 KIH655296:KIH655300 KSD655296:KSD655300 LBZ655296:LBZ655300 LLV655296:LLV655300 LVR655296:LVR655300 MFN655296:MFN655300 MPJ655296:MPJ655300 MZF655296:MZF655300 NJB655296:NJB655300 NSX655296:NSX655300 OCT655296:OCT655300 OMP655296:OMP655300 OWL655296:OWL655300 PGH655296:PGH655300 PQD655296:PQD655300 PZZ655296:PZZ655300 QJV655296:QJV655300 QTR655296:QTR655300 RDN655296:RDN655300 RNJ655296:RNJ655300 RXF655296:RXF655300 SHB655296:SHB655300 SQX655296:SQX655300 TAT655296:TAT655300 TKP655296:TKP655300 TUL655296:TUL655300 UEH655296:UEH655300 UOD655296:UOD655300 UXZ655296:UXZ655300 VHV655296:VHV655300 VRR655296:VRR655300 WBN655296:WBN655300 WLJ655296:WLJ655300 WVF655296:WVF655300 C721011:C721015 IT720832:IT720836 SP720832:SP720836 ACL720832:ACL720836 AMH720832:AMH720836 AWD720832:AWD720836 BFZ720832:BFZ720836 BPV720832:BPV720836 BZR720832:BZR720836 CJN720832:CJN720836 CTJ720832:CTJ720836 DDF720832:DDF720836 DNB720832:DNB720836 DWX720832:DWX720836 EGT720832:EGT720836 EQP720832:EQP720836 FAL720832:FAL720836 FKH720832:FKH720836 FUD720832:FUD720836 GDZ720832:GDZ720836 GNV720832:GNV720836 GXR720832:GXR720836 HHN720832:HHN720836 HRJ720832:HRJ720836 IBF720832:IBF720836 ILB720832:ILB720836 IUX720832:IUX720836 JET720832:JET720836 JOP720832:JOP720836 JYL720832:JYL720836 KIH720832:KIH720836 KSD720832:KSD720836 LBZ720832:LBZ720836 LLV720832:LLV720836 LVR720832:LVR720836 MFN720832:MFN720836 MPJ720832:MPJ720836 MZF720832:MZF720836 NJB720832:NJB720836 NSX720832:NSX720836 OCT720832:OCT720836 OMP720832:OMP720836 OWL720832:OWL720836 PGH720832:PGH720836 PQD720832:PQD720836 PZZ720832:PZZ720836 QJV720832:QJV720836 QTR720832:QTR720836 RDN720832:RDN720836 RNJ720832:RNJ720836 RXF720832:RXF720836 SHB720832:SHB720836 SQX720832:SQX720836 TAT720832:TAT720836 TKP720832:TKP720836 TUL720832:TUL720836 UEH720832:UEH720836 UOD720832:UOD720836 UXZ720832:UXZ720836 VHV720832:VHV720836 VRR720832:VRR720836 WBN720832:WBN720836 WLJ720832:WLJ720836 WVF720832:WVF720836 C786547:C786551 IT786368:IT786372 SP786368:SP786372 ACL786368:ACL786372 AMH786368:AMH786372 AWD786368:AWD786372 BFZ786368:BFZ786372 BPV786368:BPV786372 BZR786368:BZR786372 CJN786368:CJN786372 CTJ786368:CTJ786372 DDF786368:DDF786372 DNB786368:DNB786372 DWX786368:DWX786372 EGT786368:EGT786372 EQP786368:EQP786372 FAL786368:FAL786372 FKH786368:FKH786372 FUD786368:FUD786372 GDZ786368:GDZ786372 GNV786368:GNV786372 GXR786368:GXR786372 HHN786368:HHN786372 HRJ786368:HRJ786372 IBF786368:IBF786372 ILB786368:ILB786372 IUX786368:IUX786372 JET786368:JET786372 JOP786368:JOP786372 JYL786368:JYL786372 KIH786368:KIH786372 KSD786368:KSD786372 LBZ786368:LBZ786372 LLV786368:LLV786372 LVR786368:LVR786372 MFN786368:MFN786372 MPJ786368:MPJ786372 MZF786368:MZF786372 NJB786368:NJB786372 NSX786368:NSX786372 OCT786368:OCT786372 OMP786368:OMP786372 OWL786368:OWL786372 PGH786368:PGH786372 PQD786368:PQD786372 PZZ786368:PZZ786372 QJV786368:QJV786372 QTR786368:QTR786372 RDN786368:RDN786372 RNJ786368:RNJ786372 RXF786368:RXF786372 SHB786368:SHB786372 SQX786368:SQX786372 TAT786368:TAT786372 TKP786368:TKP786372 TUL786368:TUL786372 UEH786368:UEH786372 UOD786368:UOD786372 UXZ786368:UXZ786372 VHV786368:VHV786372 VRR786368:VRR786372 WBN786368:WBN786372 WLJ786368:WLJ786372 WVF786368:WVF786372 C852083:C852087 IT851904:IT851908 SP851904:SP851908 ACL851904:ACL851908 AMH851904:AMH851908 AWD851904:AWD851908 BFZ851904:BFZ851908 BPV851904:BPV851908 BZR851904:BZR851908 CJN851904:CJN851908 CTJ851904:CTJ851908 DDF851904:DDF851908 DNB851904:DNB851908 DWX851904:DWX851908 EGT851904:EGT851908 EQP851904:EQP851908 FAL851904:FAL851908 FKH851904:FKH851908 FUD851904:FUD851908 GDZ851904:GDZ851908 GNV851904:GNV851908 GXR851904:GXR851908 HHN851904:HHN851908 HRJ851904:HRJ851908 IBF851904:IBF851908 ILB851904:ILB851908 IUX851904:IUX851908 JET851904:JET851908 JOP851904:JOP851908 JYL851904:JYL851908 KIH851904:KIH851908 KSD851904:KSD851908 LBZ851904:LBZ851908 LLV851904:LLV851908 LVR851904:LVR851908 MFN851904:MFN851908 MPJ851904:MPJ851908 MZF851904:MZF851908 NJB851904:NJB851908 NSX851904:NSX851908 OCT851904:OCT851908 OMP851904:OMP851908 OWL851904:OWL851908 PGH851904:PGH851908 PQD851904:PQD851908 PZZ851904:PZZ851908 QJV851904:QJV851908 QTR851904:QTR851908 RDN851904:RDN851908 RNJ851904:RNJ851908 RXF851904:RXF851908 SHB851904:SHB851908 SQX851904:SQX851908 TAT851904:TAT851908 TKP851904:TKP851908 TUL851904:TUL851908 UEH851904:UEH851908 UOD851904:UOD851908 UXZ851904:UXZ851908 VHV851904:VHV851908 VRR851904:VRR851908 WBN851904:WBN851908 WLJ851904:WLJ851908 WVF851904:WVF851908 C917619:C917623 IT917440:IT917444 SP917440:SP917444 ACL917440:ACL917444 AMH917440:AMH917444 AWD917440:AWD917444 BFZ917440:BFZ917444 BPV917440:BPV917444 BZR917440:BZR917444 CJN917440:CJN917444 CTJ917440:CTJ917444 DDF917440:DDF917444 DNB917440:DNB917444 DWX917440:DWX917444 EGT917440:EGT917444 EQP917440:EQP917444 FAL917440:FAL917444 FKH917440:FKH917444 FUD917440:FUD917444 GDZ917440:GDZ917444 GNV917440:GNV917444 GXR917440:GXR917444 HHN917440:HHN917444 HRJ917440:HRJ917444 IBF917440:IBF917444 ILB917440:ILB917444 IUX917440:IUX917444 JET917440:JET917444 JOP917440:JOP917444 JYL917440:JYL917444 KIH917440:KIH917444 KSD917440:KSD917444 LBZ917440:LBZ917444 LLV917440:LLV917444 LVR917440:LVR917444 MFN917440:MFN917444 MPJ917440:MPJ917444 MZF917440:MZF917444 NJB917440:NJB917444 NSX917440:NSX917444 OCT917440:OCT917444 OMP917440:OMP917444 OWL917440:OWL917444 PGH917440:PGH917444 PQD917440:PQD917444 PZZ917440:PZZ917444 QJV917440:QJV917444 QTR917440:QTR917444 RDN917440:RDN917444 RNJ917440:RNJ917444 RXF917440:RXF917444 SHB917440:SHB917444 SQX917440:SQX917444 TAT917440:TAT917444 TKP917440:TKP917444 TUL917440:TUL917444 UEH917440:UEH917444 UOD917440:UOD917444 UXZ917440:UXZ917444 VHV917440:VHV917444 VRR917440:VRR917444 WBN917440:WBN917444 WLJ917440:WLJ917444 WVF917440:WVF917444 C983155:C983159 IT982976:IT982980 SP982976:SP982980 ACL982976:ACL982980 AMH982976:AMH982980 AWD982976:AWD982980 BFZ982976:BFZ982980 BPV982976:BPV982980 BZR982976:BZR982980 CJN982976:CJN982980 CTJ982976:CTJ982980 DDF982976:DDF982980 DNB982976:DNB982980 DWX982976:DWX982980 EGT982976:EGT982980 EQP982976:EQP982980 FAL982976:FAL982980 FKH982976:FKH982980 FUD982976:FUD982980 GDZ982976:GDZ982980 GNV982976:GNV982980 GXR982976:GXR982980 HHN982976:HHN982980 HRJ982976:HRJ982980 IBF982976:IBF982980 ILB982976:ILB982980 IUX982976:IUX982980 JET982976:JET982980 JOP982976:JOP982980 JYL982976:JYL982980 KIH982976:KIH982980 KSD982976:KSD982980 LBZ982976:LBZ982980 LLV982976:LLV982980 LVR982976:LVR982980 MFN982976:MFN982980 MPJ982976:MPJ982980 MZF982976:MZF982980 NJB982976:NJB982980 NSX982976:NSX982980 OCT982976:OCT982980 OMP982976:OMP982980 OWL982976:OWL982980 PGH982976:PGH982980 PQD982976:PQD982980 PZZ982976:PZZ982980 QJV982976:QJV982980 QTR982976:QTR982980 RDN982976:RDN982980 RNJ982976:RNJ982980 RXF982976:RXF982980 SHB982976:SHB982980 SQX982976:SQX982980 TAT982976:TAT982980 TKP982976:TKP982980 TUL982976:TUL982980 UEH982976:UEH982980 UOD982976:UOD982980 UXZ982976:UXZ982980 VHV982976:VHV982980 VRR982976:VRR982980 WBN982976:WBN982980 WLJ982976:WLJ982980 WVF982976:WVF982980 C43 IT36 SP36 ACL36 AMH36 AWD36 BFZ36 BPV36 BZR36 CJN36 CTJ36 DDF36 DNB36 DWX36 EGT36 EQP36 FAL36 FKH36 FUD36 GDZ36 GNV36 GXR36 HHN36 HRJ36 IBF36 ILB36 IUX36 JET36 JOP36 JYL36 KIH36 KSD36 LBZ36 LLV36 LVR36 MFN36 MPJ36 MZF36 NJB36 NSX36 OCT36 OMP36 OWL36 PGH36 PQD36 PZZ36 QJV36 QTR36 RDN36 RNJ36 RXF36 SHB36 SQX36 TAT36 TKP36 TUL36 UEH36 UOD36 UXZ36 VHV36 VRR36 WBN36 WLJ36 WVF36 C65620 IT65441 SP65441 ACL65441 AMH65441 AWD65441 BFZ65441 BPV65441 BZR65441 CJN65441 CTJ65441 DDF65441 DNB65441 DWX65441 EGT65441 EQP65441 FAL65441 FKH65441 FUD65441 GDZ65441 GNV65441 GXR65441 HHN65441 HRJ65441 IBF65441 ILB65441 IUX65441 JET65441 JOP65441 JYL65441 KIH65441 KSD65441 LBZ65441 LLV65441 LVR65441 MFN65441 MPJ65441 MZF65441 NJB65441 NSX65441 OCT65441 OMP65441 OWL65441 PGH65441 PQD65441 PZZ65441 QJV65441 QTR65441 RDN65441 RNJ65441 RXF65441 SHB65441 SQX65441 TAT65441 TKP65441 TUL65441 UEH65441 UOD65441 UXZ65441 VHV65441 VRR65441 WBN65441 WLJ65441 WVF65441 C131156 IT130977 SP130977 ACL130977 AMH130977 AWD130977 BFZ130977 BPV130977 BZR130977 CJN130977 CTJ130977 DDF130977 DNB130977 DWX130977 EGT130977 EQP130977 FAL130977 FKH130977 FUD130977 GDZ130977 GNV130977 GXR130977 HHN130977 HRJ130977 IBF130977 ILB130977 IUX130977 JET130977 JOP130977 JYL130977 KIH130977 KSD130977 LBZ130977 LLV130977 LVR130977 MFN130977 MPJ130977 MZF130977 NJB130977 NSX130977 OCT130977 OMP130977 OWL130977 PGH130977 PQD130977 PZZ130977 QJV130977 QTR130977 RDN130977 RNJ130977 RXF130977 SHB130977 SQX130977 TAT130977 TKP130977 TUL130977 UEH130977 UOD130977 UXZ130977 VHV130977 VRR130977 WBN130977 WLJ130977 WVF130977 C196692 IT196513 SP196513 ACL196513 AMH196513 AWD196513 BFZ196513 BPV196513 BZR196513 CJN196513 CTJ196513 DDF196513 DNB196513 DWX196513 EGT196513 EQP196513 FAL196513 FKH196513 FUD196513 GDZ196513 GNV196513 GXR196513 HHN196513 HRJ196513 IBF196513 ILB196513 IUX196513 JET196513 JOP196513 JYL196513 KIH196513 KSD196513 LBZ196513 LLV196513 LVR196513 MFN196513 MPJ196513 MZF196513 NJB196513 NSX196513 OCT196513 OMP196513 OWL196513 PGH196513 PQD196513 PZZ196513 QJV196513 QTR196513 RDN196513 RNJ196513 RXF196513 SHB196513 SQX196513 TAT196513 TKP196513 TUL196513 UEH196513 UOD196513 UXZ196513 VHV196513 VRR196513 WBN196513 WLJ196513 WVF196513 C262228 IT262049 SP262049 ACL262049 AMH262049 AWD262049 BFZ262049 BPV262049 BZR262049 CJN262049 CTJ262049 DDF262049 DNB262049 DWX262049 EGT262049 EQP262049 FAL262049 FKH262049 FUD262049 GDZ262049 GNV262049 GXR262049 HHN262049 HRJ262049 IBF262049 ILB262049 IUX262049 JET262049 JOP262049 JYL262049 KIH262049 KSD262049 LBZ262049 LLV262049 LVR262049 MFN262049 MPJ262049 MZF262049 NJB262049 NSX262049 OCT262049 OMP262049 OWL262049 PGH262049 PQD262049 PZZ262049 QJV262049 QTR262049 RDN262049 RNJ262049 RXF262049 SHB262049 SQX262049 TAT262049 TKP262049 TUL262049 UEH262049 UOD262049 UXZ262049 VHV262049 VRR262049 WBN262049 WLJ262049 WVF262049 C327764 IT327585 SP327585 ACL327585 AMH327585 AWD327585 BFZ327585 BPV327585 BZR327585 CJN327585 CTJ327585 DDF327585 DNB327585 DWX327585 EGT327585 EQP327585 FAL327585 FKH327585 FUD327585 GDZ327585 GNV327585 GXR327585 HHN327585 HRJ327585 IBF327585 ILB327585 IUX327585 JET327585 JOP327585 JYL327585 KIH327585 KSD327585 LBZ327585 LLV327585 LVR327585 MFN327585 MPJ327585 MZF327585 NJB327585 NSX327585 OCT327585 OMP327585 OWL327585 PGH327585 PQD327585 PZZ327585 QJV327585 QTR327585 RDN327585 RNJ327585 RXF327585 SHB327585 SQX327585 TAT327585 TKP327585 TUL327585 UEH327585 UOD327585 UXZ327585 VHV327585 VRR327585 WBN327585 WLJ327585 WVF327585 C393300 IT393121 SP393121 ACL393121 AMH393121 AWD393121 BFZ393121 BPV393121 BZR393121 CJN393121 CTJ393121 DDF393121 DNB393121 DWX393121 EGT393121 EQP393121 FAL393121 FKH393121 FUD393121 GDZ393121 GNV393121 GXR393121 HHN393121 HRJ393121 IBF393121 ILB393121 IUX393121 JET393121 JOP393121 JYL393121 KIH393121 KSD393121 LBZ393121 LLV393121 LVR393121 MFN393121 MPJ393121 MZF393121 NJB393121 NSX393121 OCT393121 OMP393121 OWL393121 PGH393121 PQD393121 PZZ393121 QJV393121 QTR393121 RDN393121 RNJ393121 RXF393121 SHB393121 SQX393121 TAT393121 TKP393121 TUL393121 UEH393121 UOD393121 UXZ393121 VHV393121 VRR393121 WBN393121 WLJ393121 WVF393121 C458836 IT458657 SP458657 ACL458657 AMH458657 AWD458657 BFZ458657 BPV458657 BZR458657 CJN458657 CTJ458657 DDF458657 DNB458657 DWX458657 EGT458657 EQP458657 FAL458657 FKH458657 FUD458657 GDZ458657 GNV458657 GXR458657 HHN458657 HRJ458657 IBF458657 ILB458657 IUX458657 JET458657 JOP458657 JYL458657 KIH458657 KSD458657 LBZ458657 LLV458657 LVR458657 MFN458657 MPJ458657 MZF458657 NJB458657 NSX458657 OCT458657 OMP458657 OWL458657 PGH458657 PQD458657 PZZ458657 QJV458657 QTR458657 RDN458657 RNJ458657 RXF458657 SHB458657 SQX458657 TAT458657 TKP458657 TUL458657 UEH458657 UOD458657 UXZ458657 VHV458657 VRR458657 WBN458657 WLJ458657 WVF458657 C524372 IT524193 SP524193 ACL524193 AMH524193 AWD524193 BFZ524193 BPV524193 BZR524193 CJN524193 CTJ524193 DDF524193 DNB524193 DWX524193 EGT524193 EQP524193 FAL524193 FKH524193 FUD524193 GDZ524193 GNV524193 GXR524193 HHN524193 HRJ524193 IBF524193 ILB524193 IUX524193 JET524193 JOP524193 JYL524193 KIH524193 KSD524193 LBZ524193 LLV524193 LVR524193 MFN524193 MPJ524193 MZF524193 NJB524193 NSX524193 OCT524193 OMP524193 OWL524193 PGH524193 PQD524193 PZZ524193 QJV524193 QTR524193 RDN524193 RNJ524193 RXF524193 SHB524193 SQX524193 TAT524193 TKP524193 TUL524193 UEH524193 UOD524193 UXZ524193 VHV524193 VRR524193 WBN524193 WLJ524193 WVF524193 C589908 IT589729 SP589729 ACL589729 AMH589729 AWD589729 BFZ589729 BPV589729 BZR589729 CJN589729 CTJ589729 DDF589729 DNB589729 DWX589729 EGT589729 EQP589729 FAL589729 FKH589729 FUD589729 GDZ589729 GNV589729 GXR589729 HHN589729 HRJ589729 IBF589729 ILB589729 IUX589729 JET589729 JOP589729 JYL589729 KIH589729 KSD589729 LBZ589729 LLV589729 LVR589729 MFN589729 MPJ589729 MZF589729 NJB589729 NSX589729 OCT589729 OMP589729 OWL589729 PGH589729 PQD589729 PZZ589729 QJV589729 QTR589729 RDN589729 RNJ589729 RXF589729 SHB589729 SQX589729 TAT589729 TKP589729 TUL589729 UEH589729 UOD589729 UXZ589729 VHV589729 VRR589729 WBN589729 WLJ589729 WVF589729 C655444 IT655265 SP655265 ACL655265 AMH655265 AWD655265 BFZ655265 BPV655265 BZR655265 CJN655265 CTJ655265 DDF655265 DNB655265 DWX655265 EGT655265 EQP655265 FAL655265 FKH655265 FUD655265 GDZ655265 GNV655265 GXR655265 HHN655265 HRJ655265 IBF655265 ILB655265 IUX655265 JET655265 JOP655265 JYL655265 KIH655265 KSD655265 LBZ655265 LLV655265 LVR655265 MFN655265 MPJ655265 MZF655265 NJB655265 NSX655265 OCT655265 OMP655265 OWL655265 PGH655265 PQD655265 PZZ655265 QJV655265 QTR655265 RDN655265 RNJ655265 RXF655265 SHB655265 SQX655265 TAT655265 TKP655265 TUL655265 UEH655265 UOD655265 UXZ655265 VHV655265 VRR655265 WBN655265 WLJ655265 WVF655265 C720980 IT720801 SP720801 ACL720801 AMH720801 AWD720801 BFZ720801 BPV720801 BZR720801 CJN720801 CTJ720801 DDF720801 DNB720801 DWX720801 EGT720801 EQP720801 FAL720801 FKH720801 FUD720801 GDZ720801 GNV720801 GXR720801 HHN720801 HRJ720801 IBF720801 ILB720801 IUX720801 JET720801 JOP720801 JYL720801 KIH720801 KSD720801 LBZ720801 LLV720801 LVR720801 MFN720801 MPJ720801 MZF720801 NJB720801 NSX720801 OCT720801 OMP720801 OWL720801 PGH720801 PQD720801 PZZ720801 QJV720801 QTR720801 RDN720801 RNJ720801 RXF720801 SHB720801 SQX720801 TAT720801 TKP720801 TUL720801 UEH720801 UOD720801 UXZ720801 VHV720801 VRR720801 WBN720801 WLJ720801 WVF720801 C786516 IT786337 SP786337 ACL786337 AMH786337 AWD786337 BFZ786337 BPV786337 BZR786337 CJN786337 CTJ786337 DDF786337 DNB786337 DWX786337 EGT786337 EQP786337 FAL786337 FKH786337 FUD786337 GDZ786337 GNV786337 GXR786337 HHN786337 HRJ786337 IBF786337 ILB786337 IUX786337 JET786337 JOP786337 JYL786337 KIH786337 KSD786337 LBZ786337 LLV786337 LVR786337 MFN786337 MPJ786337 MZF786337 NJB786337 NSX786337 OCT786337 OMP786337 OWL786337 PGH786337 PQD786337 PZZ786337 QJV786337 QTR786337 RDN786337 RNJ786337 RXF786337 SHB786337 SQX786337 TAT786337 TKP786337 TUL786337 UEH786337 UOD786337 UXZ786337 VHV786337 VRR786337 WBN786337 WLJ786337 WVF786337 C852052 IT851873 SP851873 ACL851873 AMH851873 AWD851873 BFZ851873 BPV851873 BZR851873 CJN851873 CTJ851873 DDF851873 DNB851873 DWX851873 EGT851873 EQP851873 FAL851873 FKH851873 FUD851873 GDZ851873 GNV851873 GXR851873 HHN851873 HRJ851873 IBF851873 ILB851873 IUX851873 JET851873 JOP851873 JYL851873 KIH851873 KSD851873 LBZ851873 LLV851873 LVR851873 MFN851873 MPJ851873 MZF851873 NJB851873 NSX851873 OCT851873 OMP851873 OWL851873 PGH851873 PQD851873 PZZ851873 QJV851873 QTR851873 RDN851873 RNJ851873 RXF851873 SHB851873 SQX851873 TAT851873 TKP851873 TUL851873 UEH851873 UOD851873 UXZ851873 VHV851873 VRR851873 WBN851873 WLJ851873 WVF851873 C917588 IT917409 SP917409 ACL917409 AMH917409 AWD917409 BFZ917409 BPV917409 BZR917409 CJN917409 CTJ917409 DDF917409 DNB917409 DWX917409 EGT917409 EQP917409 FAL917409 FKH917409 FUD917409 GDZ917409 GNV917409 GXR917409 HHN917409 HRJ917409 IBF917409 ILB917409 IUX917409 JET917409 JOP917409 JYL917409 KIH917409 KSD917409 LBZ917409 LLV917409 LVR917409 MFN917409 MPJ917409 MZF917409 NJB917409 NSX917409 OCT917409 OMP917409 OWL917409 PGH917409 PQD917409 PZZ917409 QJV917409 QTR917409 RDN917409 RNJ917409 RXF917409 SHB917409 SQX917409 TAT917409 TKP917409 TUL917409 UEH917409 UOD917409 UXZ917409 VHV917409 VRR917409 WBN917409 WLJ917409 WVF917409 C983124 IT982945 SP982945 ACL982945 AMH982945 AWD982945 BFZ982945 BPV982945 BZR982945 CJN982945 CTJ982945 DDF982945 DNB982945 DWX982945 EGT982945 EQP982945 FAL982945 FKH982945 FUD982945 GDZ982945 GNV982945 GXR982945 HHN982945 HRJ982945 IBF982945 ILB982945 IUX982945 JET982945 JOP982945 JYL982945 KIH982945 KSD982945 LBZ982945 LLV982945 LVR982945 MFN982945 MPJ982945 MZF982945 NJB982945 NSX982945 OCT982945 OMP982945 OWL982945 PGH982945 PQD982945 PZZ982945 QJV982945 QTR982945 RDN982945 RNJ982945 RXF982945 SHB982945 SQX982945 TAT982945 TKP982945 TUL982945 UEH982945 UOD982945 UXZ982945 VHV982945 VRR982945 WBN982945 WLJ982945 WVF982945 IT59:IT61 SP59:SP61 ACL59:ACL61 AMH59:AMH61 AWD59:AWD61 BFZ59:BFZ61 BPV59:BPV61 BZR59:BZR61 CJN59:CJN61 CTJ59:CTJ61 DDF59:DDF61 DNB59:DNB61 DWX59:DWX61 EGT59:EGT61 EQP59:EQP61 FAL59:FAL61 FKH59:FKH61 FUD59:FUD61 GDZ59:GDZ61 GNV59:GNV61 GXR59:GXR61 HHN59:HHN61 HRJ59:HRJ61 IBF59:IBF61 ILB59:ILB61 IUX59:IUX61 JET59:JET61 JOP59:JOP61 JYL59:JYL61 KIH59:KIH61 KSD59:KSD61 LBZ59:LBZ61 LLV59:LLV61 LVR59:LVR61 MFN59:MFN61 MPJ59:MPJ61 MZF59:MZF61 NJB59:NJB61 NSX59:NSX61 OCT59:OCT61 OMP59:OMP61 OWL59:OWL61 PGH59:PGH61 PQD59:PQD61 PZZ59:PZZ61 QJV59:QJV61 QTR59:QTR61 RDN59:RDN61 RNJ59:RNJ61 RXF59:RXF61 SHB59:SHB61 SQX59:SQX61 TAT59:TAT61 TKP59:TKP61 TUL59:TUL61 UEH59:UEH61 UOD59:UOD61 UXZ59:UXZ61 VHV59:VHV61 VRR59:VRR61 WBN59:WBN61 WLJ59:WLJ61 WVF59:WVF61 C65657:C65659 IT65478:IT65480 SP65478:SP65480 ACL65478:ACL65480 AMH65478:AMH65480 AWD65478:AWD65480 BFZ65478:BFZ65480 BPV65478:BPV65480 BZR65478:BZR65480 CJN65478:CJN65480 CTJ65478:CTJ65480 DDF65478:DDF65480 DNB65478:DNB65480 DWX65478:DWX65480 EGT65478:EGT65480 EQP65478:EQP65480 FAL65478:FAL65480 FKH65478:FKH65480 FUD65478:FUD65480 GDZ65478:GDZ65480 GNV65478:GNV65480 GXR65478:GXR65480 HHN65478:HHN65480 HRJ65478:HRJ65480 IBF65478:IBF65480 ILB65478:ILB65480 IUX65478:IUX65480 JET65478:JET65480 JOP65478:JOP65480 JYL65478:JYL65480 KIH65478:KIH65480 KSD65478:KSD65480 LBZ65478:LBZ65480 LLV65478:LLV65480 LVR65478:LVR65480 MFN65478:MFN65480 MPJ65478:MPJ65480 MZF65478:MZF65480 NJB65478:NJB65480 NSX65478:NSX65480 OCT65478:OCT65480 OMP65478:OMP65480 OWL65478:OWL65480 PGH65478:PGH65480 PQD65478:PQD65480 PZZ65478:PZZ65480 QJV65478:QJV65480 QTR65478:QTR65480 RDN65478:RDN65480 RNJ65478:RNJ65480 RXF65478:RXF65480 SHB65478:SHB65480 SQX65478:SQX65480 TAT65478:TAT65480 TKP65478:TKP65480 TUL65478:TUL65480 UEH65478:UEH65480 UOD65478:UOD65480 UXZ65478:UXZ65480 VHV65478:VHV65480 VRR65478:VRR65480 WBN65478:WBN65480 WLJ65478:WLJ65480 WVF65478:WVF65480 C131193:C131195 IT131014:IT131016 SP131014:SP131016 ACL131014:ACL131016 AMH131014:AMH131016 AWD131014:AWD131016 BFZ131014:BFZ131016 BPV131014:BPV131016 BZR131014:BZR131016 CJN131014:CJN131016 CTJ131014:CTJ131016 DDF131014:DDF131016 DNB131014:DNB131016 DWX131014:DWX131016 EGT131014:EGT131016 EQP131014:EQP131016 FAL131014:FAL131016 FKH131014:FKH131016 FUD131014:FUD131016 GDZ131014:GDZ131016 GNV131014:GNV131016 GXR131014:GXR131016 HHN131014:HHN131016 HRJ131014:HRJ131016 IBF131014:IBF131016 ILB131014:ILB131016 IUX131014:IUX131016 JET131014:JET131016 JOP131014:JOP131016 JYL131014:JYL131016 KIH131014:KIH131016 KSD131014:KSD131016 LBZ131014:LBZ131016 LLV131014:LLV131016 LVR131014:LVR131016 MFN131014:MFN131016 MPJ131014:MPJ131016 MZF131014:MZF131016 NJB131014:NJB131016 NSX131014:NSX131016 OCT131014:OCT131016 OMP131014:OMP131016 OWL131014:OWL131016 PGH131014:PGH131016 PQD131014:PQD131016 PZZ131014:PZZ131016 QJV131014:QJV131016 QTR131014:QTR131016 RDN131014:RDN131016 RNJ131014:RNJ131016 RXF131014:RXF131016 SHB131014:SHB131016 SQX131014:SQX131016 TAT131014:TAT131016 TKP131014:TKP131016 TUL131014:TUL131016 UEH131014:UEH131016 UOD131014:UOD131016 UXZ131014:UXZ131016 VHV131014:VHV131016 VRR131014:VRR131016 WBN131014:WBN131016 WLJ131014:WLJ131016 WVF131014:WVF131016 C196729:C196731 IT196550:IT196552 SP196550:SP196552 ACL196550:ACL196552 AMH196550:AMH196552 AWD196550:AWD196552 BFZ196550:BFZ196552 BPV196550:BPV196552 BZR196550:BZR196552 CJN196550:CJN196552 CTJ196550:CTJ196552 DDF196550:DDF196552 DNB196550:DNB196552 DWX196550:DWX196552 EGT196550:EGT196552 EQP196550:EQP196552 FAL196550:FAL196552 FKH196550:FKH196552 FUD196550:FUD196552 GDZ196550:GDZ196552 GNV196550:GNV196552 GXR196550:GXR196552 HHN196550:HHN196552 HRJ196550:HRJ196552 IBF196550:IBF196552 ILB196550:ILB196552 IUX196550:IUX196552 JET196550:JET196552 JOP196550:JOP196552 JYL196550:JYL196552 KIH196550:KIH196552 KSD196550:KSD196552 LBZ196550:LBZ196552 LLV196550:LLV196552 LVR196550:LVR196552 MFN196550:MFN196552 MPJ196550:MPJ196552 MZF196550:MZF196552 NJB196550:NJB196552 NSX196550:NSX196552 OCT196550:OCT196552 OMP196550:OMP196552 OWL196550:OWL196552 PGH196550:PGH196552 PQD196550:PQD196552 PZZ196550:PZZ196552 QJV196550:QJV196552 QTR196550:QTR196552 RDN196550:RDN196552 RNJ196550:RNJ196552 RXF196550:RXF196552 SHB196550:SHB196552 SQX196550:SQX196552 TAT196550:TAT196552 TKP196550:TKP196552 TUL196550:TUL196552 UEH196550:UEH196552 UOD196550:UOD196552 UXZ196550:UXZ196552 VHV196550:VHV196552 VRR196550:VRR196552 WBN196550:WBN196552 WLJ196550:WLJ196552 WVF196550:WVF196552 C262265:C262267 IT262086:IT262088 SP262086:SP262088 ACL262086:ACL262088 AMH262086:AMH262088 AWD262086:AWD262088 BFZ262086:BFZ262088 BPV262086:BPV262088 BZR262086:BZR262088 CJN262086:CJN262088 CTJ262086:CTJ262088 DDF262086:DDF262088 DNB262086:DNB262088 DWX262086:DWX262088 EGT262086:EGT262088 EQP262086:EQP262088 FAL262086:FAL262088 FKH262086:FKH262088 FUD262086:FUD262088 GDZ262086:GDZ262088 GNV262086:GNV262088 GXR262086:GXR262088 HHN262086:HHN262088 HRJ262086:HRJ262088 IBF262086:IBF262088 ILB262086:ILB262088 IUX262086:IUX262088 JET262086:JET262088 JOP262086:JOP262088 JYL262086:JYL262088 KIH262086:KIH262088 KSD262086:KSD262088 LBZ262086:LBZ262088 LLV262086:LLV262088 LVR262086:LVR262088 MFN262086:MFN262088 MPJ262086:MPJ262088 MZF262086:MZF262088 NJB262086:NJB262088 NSX262086:NSX262088 OCT262086:OCT262088 OMP262086:OMP262088 OWL262086:OWL262088 PGH262086:PGH262088 PQD262086:PQD262088 PZZ262086:PZZ262088 QJV262086:QJV262088 QTR262086:QTR262088 RDN262086:RDN262088 RNJ262086:RNJ262088 RXF262086:RXF262088 SHB262086:SHB262088 SQX262086:SQX262088 TAT262086:TAT262088 TKP262086:TKP262088 TUL262086:TUL262088 UEH262086:UEH262088 UOD262086:UOD262088 UXZ262086:UXZ262088 VHV262086:VHV262088 VRR262086:VRR262088 WBN262086:WBN262088 WLJ262086:WLJ262088 WVF262086:WVF262088 C327801:C327803 IT327622:IT327624 SP327622:SP327624 ACL327622:ACL327624 AMH327622:AMH327624 AWD327622:AWD327624 BFZ327622:BFZ327624 BPV327622:BPV327624 BZR327622:BZR327624 CJN327622:CJN327624 CTJ327622:CTJ327624 DDF327622:DDF327624 DNB327622:DNB327624 DWX327622:DWX327624 EGT327622:EGT327624 EQP327622:EQP327624 FAL327622:FAL327624 FKH327622:FKH327624 FUD327622:FUD327624 GDZ327622:GDZ327624 GNV327622:GNV327624 GXR327622:GXR327624 HHN327622:HHN327624 HRJ327622:HRJ327624 IBF327622:IBF327624 ILB327622:ILB327624 IUX327622:IUX327624 JET327622:JET327624 JOP327622:JOP327624 JYL327622:JYL327624 KIH327622:KIH327624 KSD327622:KSD327624 LBZ327622:LBZ327624 LLV327622:LLV327624 LVR327622:LVR327624 MFN327622:MFN327624 MPJ327622:MPJ327624 MZF327622:MZF327624 NJB327622:NJB327624 NSX327622:NSX327624 OCT327622:OCT327624 OMP327622:OMP327624 OWL327622:OWL327624 PGH327622:PGH327624 PQD327622:PQD327624 PZZ327622:PZZ327624 QJV327622:QJV327624 QTR327622:QTR327624 RDN327622:RDN327624 RNJ327622:RNJ327624 RXF327622:RXF327624 SHB327622:SHB327624 SQX327622:SQX327624 TAT327622:TAT327624 TKP327622:TKP327624 TUL327622:TUL327624 UEH327622:UEH327624 UOD327622:UOD327624 UXZ327622:UXZ327624 VHV327622:VHV327624 VRR327622:VRR327624 WBN327622:WBN327624 WLJ327622:WLJ327624 WVF327622:WVF327624 C393337:C393339 IT393158:IT393160 SP393158:SP393160 ACL393158:ACL393160 AMH393158:AMH393160 AWD393158:AWD393160 BFZ393158:BFZ393160 BPV393158:BPV393160 BZR393158:BZR393160 CJN393158:CJN393160 CTJ393158:CTJ393160 DDF393158:DDF393160 DNB393158:DNB393160 DWX393158:DWX393160 EGT393158:EGT393160 EQP393158:EQP393160 FAL393158:FAL393160 FKH393158:FKH393160 FUD393158:FUD393160 GDZ393158:GDZ393160 GNV393158:GNV393160 GXR393158:GXR393160 HHN393158:HHN393160 HRJ393158:HRJ393160 IBF393158:IBF393160 ILB393158:ILB393160 IUX393158:IUX393160 JET393158:JET393160 JOP393158:JOP393160 JYL393158:JYL393160 KIH393158:KIH393160 KSD393158:KSD393160 LBZ393158:LBZ393160 LLV393158:LLV393160 LVR393158:LVR393160 MFN393158:MFN393160 MPJ393158:MPJ393160 MZF393158:MZF393160 NJB393158:NJB393160 NSX393158:NSX393160 OCT393158:OCT393160 OMP393158:OMP393160 OWL393158:OWL393160 PGH393158:PGH393160 PQD393158:PQD393160 PZZ393158:PZZ393160 QJV393158:QJV393160 QTR393158:QTR393160 RDN393158:RDN393160 RNJ393158:RNJ393160 RXF393158:RXF393160 SHB393158:SHB393160 SQX393158:SQX393160 TAT393158:TAT393160 TKP393158:TKP393160 TUL393158:TUL393160 UEH393158:UEH393160 UOD393158:UOD393160 UXZ393158:UXZ393160 VHV393158:VHV393160 VRR393158:VRR393160 WBN393158:WBN393160 WLJ393158:WLJ393160 WVF393158:WVF393160 C458873:C458875 IT458694:IT458696 SP458694:SP458696 ACL458694:ACL458696 AMH458694:AMH458696 AWD458694:AWD458696 BFZ458694:BFZ458696 BPV458694:BPV458696 BZR458694:BZR458696 CJN458694:CJN458696 CTJ458694:CTJ458696 DDF458694:DDF458696 DNB458694:DNB458696 DWX458694:DWX458696 EGT458694:EGT458696 EQP458694:EQP458696 FAL458694:FAL458696 FKH458694:FKH458696 FUD458694:FUD458696 GDZ458694:GDZ458696 GNV458694:GNV458696 GXR458694:GXR458696 HHN458694:HHN458696 HRJ458694:HRJ458696 IBF458694:IBF458696 ILB458694:ILB458696 IUX458694:IUX458696 JET458694:JET458696 JOP458694:JOP458696 JYL458694:JYL458696 KIH458694:KIH458696 KSD458694:KSD458696 LBZ458694:LBZ458696 LLV458694:LLV458696 LVR458694:LVR458696 MFN458694:MFN458696 MPJ458694:MPJ458696 MZF458694:MZF458696 NJB458694:NJB458696 NSX458694:NSX458696 OCT458694:OCT458696 OMP458694:OMP458696 OWL458694:OWL458696 PGH458694:PGH458696 PQD458694:PQD458696 PZZ458694:PZZ458696 QJV458694:QJV458696 QTR458694:QTR458696 RDN458694:RDN458696 RNJ458694:RNJ458696 RXF458694:RXF458696 SHB458694:SHB458696 SQX458694:SQX458696 TAT458694:TAT458696 TKP458694:TKP458696 TUL458694:TUL458696 UEH458694:UEH458696 UOD458694:UOD458696 UXZ458694:UXZ458696 VHV458694:VHV458696 VRR458694:VRR458696 WBN458694:WBN458696 WLJ458694:WLJ458696 WVF458694:WVF458696 C524409:C524411 IT524230:IT524232 SP524230:SP524232 ACL524230:ACL524232 AMH524230:AMH524232 AWD524230:AWD524232 BFZ524230:BFZ524232 BPV524230:BPV524232 BZR524230:BZR524232 CJN524230:CJN524232 CTJ524230:CTJ524232 DDF524230:DDF524232 DNB524230:DNB524232 DWX524230:DWX524232 EGT524230:EGT524232 EQP524230:EQP524232 FAL524230:FAL524232 FKH524230:FKH524232 FUD524230:FUD524232 GDZ524230:GDZ524232 GNV524230:GNV524232 GXR524230:GXR524232 HHN524230:HHN524232 HRJ524230:HRJ524232 IBF524230:IBF524232 ILB524230:ILB524232 IUX524230:IUX524232 JET524230:JET524232 JOP524230:JOP524232 JYL524230:JYL524232 KIH524230:KIH524232 KSD524230:KSD524232 LBZ524230:LBZ524232 LLV524230:LLV524232 LVR524230:LVR524232 MFN524230:MFN524232 MPJ524230:MPJ524232 MZF524230:MZF524232 NJB524230:NJB524232 NSX524230:NSX524232 OCT524230:OCT524232 OMP524230:OMP524232 OWL524230:OWL524232 PGH524230:PGH524232 PQD524230:PQD524232 PZZ524230:PZZ524232 QJV524230:QJV524232 QTR524230:QTR524232 RDN524230:RDN524232 RNJ524230:RNJ524232 RXF524230:RXF524232 SHB524230:SHB524232 SQX524230:SQX524232 TAT524230:TAT524232 TKP524230:TKP524232 TUL524230:TUL524232 UEH524230:UEH524232 UOD524230:UOD524232 UXZ524230:UXZ524232 VHV524230:VHV524232 VRR524230:VRR524232 WBN524230:WBN524232 WLJ524230:WLJ524232 WVF524230:WVF524232 C589945:C589947 IT589766:IT589768 SP589766:SP589768 ACL589766:ACL589768 AMH589766:AMH589768 AWD589766:AWD589768 BFZ589766:BFZ589768 BPV589766:BPV589768 BZR589766:BZR589768 CJN589766:CJN589768 CTJ589766:CTJ589768 DDF589766:DDF589768 DNB589766:DNB589768 DWX589766:DWX589768 EGT589766:EGT589768 EQP589766:EQP589768 FAL589766:FAL589768 FKH589766:FKH589768 FUD589766:FUD589768 GDZ589766:GDZ589768 GNV589766:GNV589768 GXR589766:GXR589768 HHN589766:HHN589768 HRJ589766:HRJ589768 IBF589766:IBF589768 ILB589766:ILB589768 IUX589766:IUX589768 JET589766:JET589768 JOP589766:JOP589768 JYL589766:JYL589768 KIH589766:KIH589768 KSD589766:KSD589768 LBZ589766:LBZ589768 LLV589766:LLV589768 LVR589766:LVR589768 MFN589766:MFN589768 MPJ589766:MPJ589768 MZF589766:MZF589768 NJB589766:NJB589768 NSX589766:NSX589768 OCT589766:OCT589768 OMP589766:OMP589768 OWL589766:OWL589768 PGH589766:PGH589768 PQD589766:PQD589768 PZZ589766:PZZ589768 QJV589766:QJV589768 QTR589766:QTR589768 RDN589766:RDN589768 RNJ589766:RNJ589768 RXF589766:RXF589768 SHB589766:SHB589768 SQX589766:SQX589768 TAT589766:TAT589768 TKP589766:TKP589768 TUL589766:TUL589768 UEH589766:UEH589768 UOD589766:UOD589768 UXZ589766:UXZ589768 VHV589766:VHV589768 VRR589766:VRR589768 WBN589766:WBN589768 WLJ589766:WLJ589768 WVF589766:WVF589768 C655481:C655483 IT655302:IT655304 SP655302:SP655304 ACL655302:ACL655304 AMH655302:AMH655304 AWD655302:AWD655304 BFZ655302:BFZ655304 BPV655302:BPV655304 BZR655302:BZR655304 CJN655302:CJN655304 CTJ655302:CTJ655304 DDF655302:DDF655304 DNB655302:DNB655304 DWX655302:DWX655304 EGT655302:EGT655304 EQP655302:EQP655304 FAL655302:FAL655304 FKH655302:FKH655304 FUD655302:FUD655304 GDZ655302:GDZ655304 GNV655302:GNV655304 GXR655302:GXR655304 HHN655302:HHN655304 HRJ655302:HRJ655304 IBF655302:IBF655304 ILB655302:ILB655304 IUX655302:IUX655304 JET655302:JET655304 JOP655302:JOP655304 JYL655302:JYL655304 KIH655302:KIH655304 KSD655302:KSD655304 LBZ655302:LBZ655304 LLV655302:LLV655304 LVR655302:LVR655304 MFN655302:MFN655304 MPJ655302:MPJ655304 MZF655302:MZF655304 NJB655302:NJB655304 NSX655302:NSX655304 OCT655302:OCT655304 OMP655302:OMP655304 OWL655302:OWL655304 PGH655302:PGH655304 PQD655302:PQD655304 PZZ655302:PZZ655304 QJV655302:QJV655304 QTR655302:QTR655304 RDN655302:RDN655304 RNJ655302:RNJ655304 RXF655302:RXF655304 SHB655302:SHB655304 SQX655302:SQX655304 TAT655302:TAT655304 TKP655302:TKP655304 TUL655302:TUL655304 UEH655302:UEH655304 UOD655302:UOD655304 UXZ655302:UXZ655304 VHV655302:VHV655304 VRR655302:VRR655304 WBN655302:WBN655304 WLJ655302:WLJ655304 WVF655302:WVF655304 C721017:C721019 IT720838:IT720840 SP720838:SP720840 ACL720838:ACL720840 AMH720838:AMH720840 AWD720838:AWD720840 BFZ720838:BFZ720840 BPV720838:BPV720840 BZR720838:BZR720840 CJN720838:CJN720840 CTJ720838:CTJ720840 DDF720838:DDF720840 DNB720838:DNB720840 DWX720838:DWX720840 EGT720838:EGT720840 EQP720838:EQP720840 FAL720838:FAL720840 FKH720838:FKH720840 FUD720838:FUD720840 GDZ720838:GDZ720840 GNV720838:GNV720840 GXR720838:GXR720840 HHN720838:HHN720840 HRJ720838:HRJ720840 IBF720838:IBF720840 ILB720838:ILB720840 IUX720838:IUX720840 JET720838:JET720840 JOP720838:JOP720840 JYL720838:JYL720840 KIH720838:KIH720840 KSD720838:KSD720840 LBZ720838:LBZ720840 LLV720838:LLV720840 LVR720838:LVR720840 MFN720838:MFN720840 MPJ720838:MPJ720840 MZF720838:MZF720840 NJB720838:NJB720840 NSX720838:NSX720840 OCT720838:OCT720840 OMP720838:OMP720840 OWL720838:OWL720840 PGH720838:PGH720840 PQD720838:PQD720840 PZZ720838:PZZ720840 QJV720838:QJV720840 QTR720838:QTR720840 RDN720838:RDN720840 RNJ720838:RNJ720840 RXF720838:RXF720840 SHB720838:SHB720840 SQX720838:SQX720840 TAT720838:TAT720840 TKP720838:TKP720840 TUL720838:TUL720840 UEH720838:UEH720840 UOD720838:UOD720840 UXZ720838:UXZ720840 VHV720838:VHV720840 VRR720838:VRR720840 WBN720838:WBN720840 WLJ720838:WLJ720840 WVF720838:WVF720840 C786553:C786555 IT786374:IT786376 SP786374:SP786376 ACL786374:ACL786376 AMH786374:AMH786376 AWD786374:AWD786376 BFZ786374:BFZ786376 BPV786374:BPV786376 BZR786374:BZR786376 CJN786374:CJN786376 CTJ786374:CTJ786376 DDF786374:DDF786376 DNB786374:DNB786376 DWX786374:DWX786376 EGT786374:EGT786376 EQP786374:EQP786376 FAL786374:FAL786376 FKH786374:FKH786376 FUD786374:FUD786376 GDZ786374:GDZ786376 GNV786374:GNV786376 GXR786374:GXR786376 HHN786374:HHN786376 HRJ786374:HRJ786376 IBF786374:IBF786376 ILB786374:ILB786376 IUX786374:IUX786376 JET786374:JET786376 JOP786374:JOP786376 JYL786374:JYL786376 KIH786374:KIH786376 KSD786374:KSD786376 LBZ786374:LBZ786376 LLV786374:LLV786376 LVR786374:LVR786376 MFN786374:MFN786376 MPJ786374:MPJ786376 MZF786374:MZF786376 NJB786374:NJB786376 NSX786374:NSX786376 OCT786374:OCT786376 OMP786374:OMP786376 OWL786374:OWL786376 PGH786374:PGH786376 PQD786374:PQD786376 PZZ786374:PZZ786376 QJV786374:QJV786376 QTR786374:QTR786376 RDN786374:RDN786376 RNJ786374:RNJ786376 RXF786374:RXF786376 SHB786374:SHB786376 SQX786374:SQX786376 TAT786374:TAT786376 TKP786374:TKP786376 TUL786374:TUL786376 UEH786374:UEH786376 UOD786374:UOD786376 UXZ786374:UXZ786376 VHV786374:VHV786376 VRR786374:VRR786376 WBN786374:WBN786376 WLJ786374:WLJ786376 WVF786374:WVF786376 C852089:C852091 IT851910:IT851912 SP851910:SP851912 ACL851910:ACL851912 AMH851910:AMH851912 AWD851910:AWD851912 BFZ851910:BFZ851912 BPV851910:BPV851912 BZR851910:BZR851912 CJN851910:CJN851912 CTJ851910:CTJ851912 DDF851910:DDF851912 DNB851910:DNB851912 DWX851910:DWX851912 EGT851910:EGT851912 EQP851910:EQP851912 FAL851910:FAL851912 FKH851910:FKH851912 FUD851910:FUD851912 GDZ851910:GDZ851912 GNV851910:GNV851912 GXR851910:GXR851912 HHN851910:HHN851912 HRJ851910:HRJ851912 IBF851910:IBF851912 ILB851910:ILB851912 IUX851910:IUX851912 JET851910:JET851912 JOP851910:JOP851912 JYL851910:JYL851912 KIH851910:KIH851912 KSD851910:KSD851912 LBZ851910:LBZ851912 LLV851910:LLV851912 LVR851910:LVR851912 MFN851910:MFN851912 MPJ851910:MPJ851912 MZF851910:MZF851912 NJB851910:NJB851912 NSX851910:NSX851912 OCT851910:OCT851912 OMP851910:OMP851912 OWL851910:OWL851912 PGH851910:PGH851912 PQD851910:PQD851912 PZZ851910:PZZ851912 QJV851910:QJV851912 QTR851910:QTR851912 RDN851910:RDN851912 RNJ851910:RNJ851912 RXF851910:RXF851912 SHB851910:SHB851912 SQX851910:SQX851912 TAT851910:TAT851912 TKP851910:TKP851912 TUL851910:TUL851912 UEH851910:UEH851912 UOD851910:UOD851912 UXZ851910:UXZ851912 VHV851910:VHV851912 VRR851910:VRR851912 WBN851910:WBN851912 WLJ851910:WLJ851912 WVF851910:WVF851912 C917625:C917627 IT917446:IT917448 SP917446:SP917448 ACL917446:ACL917448 AMH917446:AMH917448 AWD917446:AWD917448 BFZ917446:BFZ917448 BPV917446:BPV917448 BZR917446:BZR917448 CJN917446:CJN917448 CTJ917446:CTJ917448 DDF917446:DDF917448 DNB917446:DNB917448 DWX917446:DWX917448 EGT917446:EGT917448 EQP917446:EQP917448 FAL917446:FAL917448 FKH917446:FKH917448 FUD917446:FUD917448 GDZ917446:GDZ917448 GNV917446:GNV917448 GXR917446:GXR917448 HHN917446:HHN917448 HRJ917446:HRJ917448 IBF917446:IBF917448 ILB917446:ILB917448 IUX917446:IUX917448 JET917446:JET917448 JOP917446:JOP917448 JYL917446:JYL917448 KIH917446:KIH917448 KSD917446:KSD917448 LBZ917446:LBZ917448 LLV917446:LLV917448 LVR917446:LVR917448 MFN917446:MFN917448 MPJ917446:MPJ917448 MZF917446:MZF917448 NJB917446:NJB917448 NSX917446:NSX917448 OCT917446:OCT917448 OMP917446:OMP917448 OWL917446:OWL917448 PGH917446:PGH917448 PQD917446:PQD917448 PZZ917446:PZZ917448 QJV917446:QJV917448 QTR917446:QTR917448 RDN917446:RDN917448 RNJ917446:RNJ917448 RXF917446:RXF917448 SHB917446:SHB917448 SQX917446:SQX917448 TAT917446:TAT917448 TKP917446:TKP917448 TUL917446:TUL917448 UEH917446:UEH917448 UOD917446:UOD917448 UXZ917446:UXZ917448 VHV917446:VHV917448 VRR917446:VRR917448 WBN917446:WBN917448 WLJ917446:WLJ917448 WVF917446:WVF917448 C983161:C983163 IT982982:IT982984 SP982982:SP982984 ACL982982:ACL982984 AMH982982:AMH982984 AWD982982:AWD982984 BFZ982982:BFZ982984 BPV982982:BPV982984 BZR982982:BZR982984 CJN982982:CJN982984 CTJ982982:CTJ982984 DDF982982:DDF982984 DNB982982:DNB982984 DWX982982:DWX982984 EGT982982:EGT982984 EQP982982:EQP982984 FAL982982:FAL982984 FKH982982:FKH982984 FUD982982:FUD982984 GDZ982982:GDZ982984 GNV982982:GNV982984 GXR982982:GXR982984 HHN982982:HHN982984 HRJ982982:HRJ982984 IBF982982:IBF982984 ILB982982:ILB982984 IUX982982:IUX982984 JET982982:JET982984 JOP982982:JOP982984 JYL982982:JYL982984 KIH982982:KIH982984 KSD982982:KSD982984 LBZ982982:LBZ982984 LLV982982:LLV982984 LVR982982:LVR982984 MFN982982:MFN982984 MPJ982982:MPJ982984 MZF982982:MZF982984 NJB982982:NJB982984 NSX982982:NSX982984 OCT982982:OCT982984 OMP982982:OMP982984 OWL982982:OWL982984 PGH982982:PGH982984 PQD982982:PQD982984 PZZ982982:PZZ982984 QJV982982:QJV982984 QTR982982:QTR982984 RDN982982:RDN982984 RNJ982982:RNJ982984 RXF982982:RXF982984 SHB982982:SHB982984 SQX982982:SQX982984 TAT982982:TAT982984 TKP982982:TKP982984 TUL982982:TUL982984 UEH982982:UEH982984 UOD982982:UOD982984 UXZ982982:UXZ982984 VHV982982:VHV982984 VRR982982:VRR982984 WBN982982:WBN982984 WLJ982982:WLJ982984 WVF982982:WVF982984 WVF38:WVF48 C45:C55 IT38:IT48 SP38:SP48 ACL38:ACL48 AMH38:AMH48 AWD38:AWD48 BFZ38:BFZ48 BPV38:BPV48 BZR38:BZR48 CJN38:CJN48 CTJ38:CTJ48 DDF38:DDF48 DNB38:DNB48 DWX38:DWX48 EGT38:EGT48 EQP38:EQP48 FAL38:FAL48 FKH38:FKH48 FUD38:FUD48 GDZ38:GDZ48 GNV38:GNV48 GXR38:GXR48 HHN38:HHN48 HRJ38:HRJ48 IBF38:IBF48 ILB38:ILB48 IUX38:IUX48 JET38:JET48 JOP38:JOP48 JYL38:JYL48 KIH38:KIH48 KSD38:KSD48 LBZ38:LBZ48 LLV38:LLV48 LVR38:LVR48 MFN38:MFN48 MPJ38:MPJ48 MZF38:MZF48 NJB38:NJB48 NSX38:NSX48 OCT38:OCT48 OMP38:OMP48 OWL38:OWL48 PGH38:PGH48 PQD38:PQD48 PZZ38:PZZ48 QJV38:QJV48 QTR38:QTR48 RDN38:RDN48 RNJ38:RNJ48 RXF38:RXF48 SHB38:SHB48 SQX38:SQX48 TAT38:TAT48 TKP38:TKP48 TUL38:TUL48 UEH38:UEH48 UOD38:UOD48 UXZ38:UXZ48 VHV38:VHV48 VRR38:VRR48 WBN38:WBN48 WLJ38:WLJ48 C66:C69 D70:D135 IT8 SP8 ACL8 AMH8 AWD8 BFZ8 BPV8 BZR8 CJN8 CTJ8 DDF8 DNB8 DWX8 EGT8 EQP8 FAL8 FKH8 FUD8 GDZ8 GNV8 GXR8 HHN8 HRJ8 IBF8 ILB8 IUX8 JET8 JOP8 JYL8 KIH8 KSD8 LBZ8 LLV8 LVR8 MFN8 MPJ8 MZF8 NJB8 NSX8 OCT8 OMP8 OWL8 PGH8 PQD8 PZZ8 QJV8 QTR8 RDN8 RNJ8 RXF8 SHB8 SQX8 TAT8 TKP8 TUL8 UEH8 UOD8 UXZ8 VHV8 VRR8 WBN8 WLJ8 WVF8</xm:sqref>
        </x14:dataValidation>
        <x14:dataValidation type="decimal" allowBlank="1" showInputMessage="1" showErrorMessage="1" errorTitle="Invalid Entry" error="Only Numeric Values are allowed. " promptTitle="Estimated Rate" prompt="Please enter the Rate for this item. " xr:uid="{00000000-0002-0000-0100-000001000000}">
          <x14:formula1>
            <xm:f>0</xm:f>
          </x14:formula1>
          <x14:formula2>
            <xm:f>999999999999999</xm:f>
          </x14:formula2>
          <xm:sqref>IV53:IV57 SR53:SR57 ACN53:ACN57 AMJ53:AMJ57 AWF53:AWF57 BGB53:BGB57 BPX53:BPX57 BZT53:BZT57 CJP53:CJP57 CTL53:CTL57 DDH53:DDH57 DND53:DND57 DWZ53:DWZ57 EGV53:EGV57 EQR53:EQR57 FAN53:FAN57 FKJ53:FKJ57 FUF53:FUF57 GEB53:GEB57 GNX53:GNX57 GXT53:GXT57 HHP53:HHP57 HRL53:HRL57 IBH53:IBH57 ILD53:ILD57 IUZ53:IUZ57 JEV53:JEV57 JOR53:JOR57 JYN53:JYN57 KIJ53:KIJ57 KSF53:KSF57 LCB53:LCB57 LLX53:LLX57 LVT53:LVT57 MFP53:MFP57 MPL53:MPL57 MZH53:MZH57 NJD53:NJD57 NSZ53:NSZ57 OCV53:OCV57 OMR53:OMR57 OWN53:OWN57 PGJ53:PGJ57 PQF53:PQF57 QAB53:QAB57 QJX53:QJX57 QTT53:QTT57 RDP53:RDP57 RNL53:RNL57 RXH53:RXH57 SHD53:SHD57 SQZ53:SQZ57 TAV53:TAV57 TKR53:TKR57 TUN53:TUN57 UEJ53:UEJ57 UOF53:UOF57 UYB53:UYB57 VHX53:VHX57 VRT53:VRT57 WBP53:WBP57 WLL53:WLL57 WVH53:WVH57 E65651:E65655 IV65472:IV65476 SR65472:SR65476 ACN65472:ACN65476 AMJ65472:AMJ65476 AWF65472:AWF65476 BGB65472:BGB65476 BPX65472:BPX65476 BZT65472:BZT65476 CJP65472:CJP65476 CTL65472:CTL65476 DDH65472:DDH65476 DND65472:DND65476 DWZ65472:DWZ65476 EGV65472:EGV65476 EQR65472:EQR65476 FAN65472:FAN65476 FKJ65472:FKJ65476 FUF65472:FUF65476 GEB65472:GEB65476 GNX65472:GNX65476 GXT65472:GXT65476 HHP65472:HHP65476 HRL65472:HRL65476 IBH65472:IBH65476 ILD65472:ILD65476 IUZ65472:IUZ65476 JEV65472:JEV65476 JOR65472:JOR65476 JYN65472:JYN65476 KIJ65472:KIJ65476 KSF65472:KSF65476 LCB65472:LCB65476 LLX65472:LLX65476 LVT65472:LVT65476 MFP65472:MFP65476 MPL65472:MPL65476 MZH65472:MZH65476 NJD65472:NJD65476 NSZ65472:NSZ65476 OCV65472:OCV65476 OMR65472:OMR65476 OWN65472:OWN65476 PGJ65472:PGJ65476 PQF65472:PQF65476 QAB65472:QAB65476 QJX65472:QJX65476 QTT65472:QTT65476 RDP65472:RDP65476 RNL65472:RNL65476 RXH65472:RXH65476 SHD65472:SHD65476 SQZ65472:SQZ65476 TAV65472:TAV65476 TKR65472:TKR65476 TUN65472:TUN65476 UEJ65472:UEJ65476 UOF65472:UOF65476 UYB65472:UYB65476 VHX65472:VHX65476 VRT65472:VRT65476 WBP65472:WBP65476 WLL65472:WLL65476 WVH65472:WVH65476 E131187:E131191 IV131008:IV131012 SR131008:SR131012 ACN131008:ACN131012 AMJ131008:AMJ131012 AWF131008:AWF131012 BGB131008:BGB131012 BPX131008:BPX131012 BZT131008:BZT131012 CJP131008:CJP131012 CTL131008:CTL131012 DDH131008:DDH131012 DND131008:DND131012 DWZ131008:DWZ131012 EGV131008:EGV131012 EQR131008:EQR131012 FAN131008:FAN131012 FKJ131008:FKJ131012 FUF131008:FUF131012 GEB131008:GEB131012 GNX131008:GNX131012 GXT131008:GXT131012 HHP131008:HHP131012 HRL131008:HRL131012 IBH131008:IBH131012 ILD131008:ILD131012 IUZ131008:IUZ131012 JEV131008:JEV131012 JOR131008:JOR131012 JYN131008:JYN131012 KIJ131008:KIJ131012 KSF131008:KSF131012 LCB131008:LCB131012 LLX131008:LLX131012 LVT131008:LVT131012 MFP131008:MFP131012 MPL131008:MPL131012 MZH131008:MZH131012 NJD131008:NJD131012 NSZ131008:NSZ131012 OCV131008:OCV131012 OMR131008:OMR131012 OWN131008:OWN131012 PGJ131008:PGJ131012 PQF131008:PQF131012 QAB131008:QAB131012 QJX131008:QJX131012 QTT131008:QTT131012 RDP131008:RDP131012 RNL131008:RNL131012 RXH131008:RXH131012 SHD131008:SHD131012 SQZ131008:SQZ131012 TAV131008:TAV131012 TKR131008:TKR131012 TUN131008:TUN131012 UEJ131008:UEJ131012 UOF131008:UOF131012 UYB131008:UYB131012 VHX131008:VHX131012 VRT131008:VRT131012 WBP131008:WBP131012 WLL131008:WLL131012 WVH131008:WVH131012 E196723:E196727 IV196544:IV196548 SR196544:SR196548 ACN196544:ACN196548 AMJ196544:AMJ196548 AWF196544:AWF196548 BGB196544:BGB196548 BPX196544:BPX196548 BZT196544:BZT196548 CJP196544:CJP196548 CTL196544:CTL196548 DDH196544:DDH196548 DND196544:DND196548 DWZ196544:DWZ196548 EGV196544:EGV196548 EQR196544:EQR196548 FAN196544:FAN196548 FKJ196544:FKJ196548 FUF196544:FUF196548 GEB196544:GEB196548 GNX196544:GNX196548 GXT196544:GXT196548 HHP196544:HHP196548 HRL196544:HRL196548 IBH196544:IBH196548 ILD196544:ILD196548 IUZ196544:IUZ196548 JEV196544:JEV196548 JOR196544:JOR196548 JYN196544:JYN196548 KIJ196544:KIJ196548 KSF196544:KSF196548 LCB196544:LCB196548 LLX196544:LLX196548 LVT196544:LVT196548 MFP196544:MFP196548 MPL196544:MPL196548 MZH196544:MZH196548 NJD196544:NJD196548 NSZ196544:NSZ196548 OCV196544:OCV196548 OMR196544:OMR196548 OWN196544:OWN196548 PGJ196544:PGJ196548 PQF196544:PQF196548 QAB196544:QAB196548 QJX196544:QJX196548 QTT196544:QTT196548 RDP196544:RDP196548 RNL196544:RNL196548 RXH196544:RXH196548 SHD196544:SHD196548 SQZ196544:SQZ196548 TAV196544:TAV196548 TKR196544:TKR196548 TUN196544:TUN196548 UEJ196544:UEJ196548 UOF196544:UOF196548 UYB196544:UYB196548 VHX196544:VHX196548 VRT196544:VRT196548 WBP196544:WBP196548 WLL196544:WLL196548 WVH196544:WVH196548 E262259:E262263 IV262080:IV262084 SR262080:SR262084 ACN262080:ACN262084 AMJ262080:AMJ262084 AWF262080:AWF262084 BGB262080:BGB262084 BPX262080:BPX262084 BZT262080:BZT262084 CJP262080:CJP262084 CTL262080:CTL262084 DDH262080:DDH262084 DND262080:DND262084 DWZ262080:DWZ262084 EGV262080:EGV262084 EQR262080:EQR262084 FAN262080:FAN262084 FKJ262080:FKJ262084 FUF262080:FUF262084 GEB262080:GEB262084 GNX262080:GNX262084 GXT262080:GXT262084 HHP262080:HHP262084 HRL262080:HRL262084 IBH262080:IBH262084 ILD262080:ILD262084 IUZ262080:IUZ262084 JEV262080:JEV262084 JOR262080:JOR262084 JYN262080:JYN262084 KIJ262080:KIJ262084 KSF262080:KSF262084 LCB262080:LCB262084 LLX262080:LLX262084 LVT262080:LVT262084 MFP262080:MFP262084 MPL262080:MPL262084 MZH262080:MZH262084 NJD262080:NJD262084 NSZ262080:NSZ262084 OCV262080:OCV262084 OMR262080:OMR262084 OWN262080:OWN262084 PGJ262080:PGJ262084 PQF262080:PQF262084 QAB262080:QAB262084 QJX262080:QJX262084 QTT262080:QTT262084 RDP262080:RDP262084 RNL262080:RNL262084 RXH262080:RXH262084 SHD262080:SHD262084 SQZ262080:SQZ262084 TAV262080:TAV262084 TKR262080:TKR262084 TUN262080:TUN262084 UEJ262080:UEJ262084 UOF262080:UOF262084 UYB262080:UYB262084 VHX262080:VHX262084 VRT262080:VRT262084 WBP262080:WBP262084 WLL262080:WLL262084 WVH262080:WVH262084 E327795:E327799 IV327616:IV327620 SR327616:SR327620 ACN327616:ACN327620 AMJ327616:AMJ327620 AWF327616:AWF327620 BGB327616:BGB327620 BPX327616:BPX327620 BZT327616:BZT327620 CJP327616:CJP327620 CTL327616:CTL327620 DDH327616:DDH327620 DND327616:DND327620 DWZ327616:DWZ327620 EGV327616:EGV327620 EQR327616:EQR327620 FAN327616:FAN327620 FKJ327616:FKJ327620 FUF327616:FUF327620 GEB327616:GEB327620 GNX327616:GNX327620 GXT327616:GXT327620 HHP327616:HHP327620 HRL327616:HRL327620 IBH327616:IBH327620 ILD327616:ILD327620 IUZ327616:IUZ327620 JEV327616:JEV327620 JOR327616:JOR327620 JYN327616:JYN327620 KIJ327616:KIJ327620 KSF327616:KSF327620 LCB327616:LCB327620 LLX327616:LLX327620 LVT327616:LVT327620 MFP327616:MFP327620 MPL327616:MPL327620 MZH327616:MZH327620 NJD327616:NJD327620 NSZ327616:NSZ327620 OCV327616:OCV327620 OMR327616:OMR327620 OWN327616:OWN327620 PGJ327616:PGJ327620 PQF327616:PQF327620 QAB327616:QAB327620 QJX327616:QJX327620 QTT327616:QTT327620 RDP327616:RDP327620 RNL327616:RNL327620 RXH327616:RXH327620 SHD327616:SHD327620 SQZ327616:SQZ327620 TAV327616:TAV327620 TKR327616:TKR327620 TUN327616:TUN327620 UEJ327616:UEJ327620 UOF327616:UOF327620 UYB327616:UYB327620 VHX327616:VHX327620 VRT327616:VRT327620 WBP327616:WBP327620 WLL327616:WLL327620 WVH327616:WVH327620 E393331:E393335 IV393152:IV393156 SR393152:SR393156 ACN393152:ACN393156 AMJ393152:AMJ393156 AWF393152:AWF393156 BGB393152:BGB393156 BPX393152:BPX393156 BZT393152:BZT393156 CJP393152:CJP393156 CTL393152:CTL393156 DDH393152:DDH393156 DND393152:DND393156 DWZ393152:DWZ393156 EGV393152:EGV393156 EQR393152:EQR393156 FAN393152:FAN393156 FKJ393152:FKJ393156 FUF393152:FUF393156 GEB393152:GEB393156 GNX393152:GNX393156 GXT393152:GXT393156 HHP393152:HHP393156 HRL393152:HRL393156 IBH393152:IBH393156 ILD393152:ILD393156 IUZ393152:IUZ393156 JEV393152:JEV393156 JOR393152:JOR393156 JYN393152:JYN393156 KIJ393152:KIJ393156 KSF393152:KSF393156 LCB393152:LCB393156 LLX393152:LLX393156 LVT393152:LVT393156 MFP393152:MFP393156 MPL393152:MPL393156 MZH393152:MZH393156 NJD393152:NJD393156 NSZ393152:NSZ393156 OCV393152:OCV393156 OMR393152:OMR393156 OWN393152:OWN393156 PGJ393152:PGJ393156 PQF393152:PQF393156 QAB393152:QAB393156 QJX393152:QJX393156 QTT393152:QTT393156 RDP393152:RDP393156 RNL393152:RNL393156 RXH393152:RXH393156 SHD393152:SHD393156 SQZ393152:SQZ393156 TAV393152:TAV393156 TKR393152:TKR393156 TUN393152:TUN393156 UEJ393152:UEJ393156 UOF393152:UOF393156 UYB393152:UYB393156 VHX393152:VHX393156 VRT393152:VRT393156 WBP393152:WBP393156 WLL393152:WLL393156 WVH393152:WVH393156 E458867:E458871 IV458688:IV458692 SR458688:SR458692 ACN458688:ACN458692 AMJ458688:AMJ458692 AWF458688:AWF458692 BGB458688:BGB458692 BPX458688:BPX458692 BZT458688:BZT458692 CJP458688:CJP458692 CTL458688:CTL458692 DDH458688:DDH458692 DND458688:DND458692 DWZ458688:DWZ458692 EGV458688:EGV458692 EQR458688:EQR458692 FAN458688:FAN458692 FKJ458688:FKJ458692 FUF458688:FUF458692 GEB458688:GEB458692 GNX458688:GNX458692 GXT458688:GXT458692 HHP458688:HHP458692 HRL458688:HRL458692 IBH458688:IBH458692 ILD458688:ILD458692 IUZ458688:IUZ458692 JEV458688:JEV458692 JOR458688:JOR458692 JYN458688:JYN458692 KIJ458688:KIJ458692 KSF458688:KSF458692 LCB458688:LCB458692 LLX458688:LLX458692 LVT458688:LVT458692 MFP458688:MFP458692 MPL458688:MPL458692 MZH458688:MZH458692 NJD458688:NJD458692 NSZ458688:NSZ458692 OCV458688:OCV458692 OMR458688:OMR458692 OWN458688:OWN458692 PGJ458688:PGJ458692 PQF458688:PQF458692 QAB458688:QAB458692 QJX458688:QJX458692 QTT458688:QTT458692 RDP458688:RDP458692 RNL458688:RNL458692 RXH458688:RXH458692 SHD458688:SHD458692 SQZ458688:SQZ458692 TAV458688:TAV458692 TKR458688:TKR458692 TUN458688:TUN458692 UEJ458688:UEJ458692 UOF458688:UOF458692 UYB458688:UYB458692 VHX458688:VHX458692 VRT458688:VRT458692 WBP458688:WBP458692 WLL458688:WLL458692 WVH458688:WVH458692 E524403:E524407 IV524224:IV524228 SR524224:SR524228 ACN524224:ACN524228 AMJ524224:AMJ524228 AWF524224:AWF524228 BGB524224:BGB524228 BPX524224:BPX524228 BZT524224:BZT524228 CJP524224:CJP524228 CTL524224:CTL524228 DDH524224:DDH524228 DND524224:DND524228 DWZ524224:DWZ524228 EGV524224:EGV524228 EQR524224:EQR524228 FAN524224:FAN524228 FKJ524224:FKJ524228 FUF524224:FUF524228 GEB524224:GEB524228 GNX524224:GNX524228 GXT524224:GXT524228 HHP524224:HHP524228 HRL524224:HRL524228 IBH524224:IBH524228 ILD524224:ILD524228 IUZ524224:IUZ524228 JEV524224:JEV524228 JOR524224:JOR524228 JYN524224:JYN524228 KIJ524224:KIJ524228 KSF524224:KSF524228 LCB524224:LCB524228 LLX524224:LLX524228 LVT524224:LVT524228 MFP524224:MFP524228 MPL524224:MPL524228 MZH524224:MZH524228 NJD524224:NJD524228 NSZ524224:NSZ524228 OCV524224:OCV524228 OMR524224:OMR524228 OWN524224:OWN524228 PGJ524224:PGJ524228 PQF524224:PQF524228 QAB524224:QAB524228 QJX524224:QJX524228 QTT524224:QTT524228 RDP524224:RDP524228 RNL524224:RNL524228 RXH524224:RXH524228 SHD524224:SHD524228 SQZ524224:SQZ524228 TAV524224:TAV524228 TKR524224:TKR524228 TUN524224:TUN524228 UEJ524224:UEJ524228 UOF524224:UOF524228 UYB524224:UYB524228 VHX524224:VHX524228 VRT524224:VRT524228 WBP524224:WBP524228 WLL524224:WLL524228 WVH524224:WVH524228 E589939:E589943 IV589760:IV589764 SR589760:SR589764 ACN589760:ACN589764 AMJ589760:AMJ589764 AWF589760:AWF589764 BGB589760:BGB589764 BPX589760:BPX589764 BZT589760:BZT589764 CJP589760:CJP589764 CTL589760:CTL589764 DDH589760:DDH589764 DND589760:DND589764 DWZ589760:DWZ589764 EGV589760:EGV589764 EQR589760:EQR589764 FAN589760:FAN589764 FKJ589760:FKJ589764 FUF589760:FUF589764 GEB589760:GEB589764 GNX589760:GNX589764 GXT589760:GXT589764 HHP589760:HHP589764 HRL589760:HRL589764 IBH589760:IBH589764 ILD589760:ILD589764 IUZ589760:IUZ589764 JEV589760:JEV589764 JOR589760:JOR589764 JYN589760:JYN589764 KIJ589760:KIJ589764 KSF589760:KSF589764 LCB589760:LCB589764 LLX589760:LLX589764 LVT589760:LVT589764 MFP589760:MFP589764 MPL589760:MPL589764 MZH589760:MZH589764 NJD589760:NJD589764 NSZ589760:NSZ589764 OCV589760:OCV589764 OMR589760:OMR589764 OWN589760:OWN589764 PGJ589760:PGJ589764 PQF589760:PQF589764 QAB589760:QAB589764 QJX589760:QJX589764 QTT589760:QTT589764 RDP589760:RDP589764 RNL589760:RNL589764 RXH589760:RXH589764 SHD589760:SHD589764 SQZ589760:SQZ589764 TAV589760:TAV589764 TKR589760:TKR589764 TUN589760:TUN589764 UEJ589760:UEJ589764 UOF589760:UOF589764 UYB589760:UYB589764 VHX589760:VHX589764 VRT589760:VRT589764 WBP589760:WBP589764 WLL589760:WLL589764 WVH589760:WVH589764 E655475:E655479 IV655296:IV655300 SR655296:SR655300 ACN655296:ACN655300 AMJ655296:AMJ655300 AWF655296:AWF655300 BGB655296:BGB655300 BPX655296:BPX655300 BZT655296:BZT655300 CJP655296:CJP655300 CTL655296:CTL655300 DDH655296:DDH655300 DND655296:DND655300 DWZ655296:DWZ655300 EGV655296:EGV655300 EQR655296:EQR655300 FAN655296:FAN655300 FKJ655296:FKJ655300 FUF655296:FUF655300 GEB655296:GEB655300 GNX655296:GNX655300 GXT655296:GXT655300 HHP655296:HHP655300 HRL655296:HRL655300 IBH655296:IBH655300 ILD655296:ILD655300 IUZ655296:IUZ655300 JEV655296:JEV655300 JOR655296:JOR655300 JYN655296:JYN655300 KIJ655296:KIJ655300 KSF655296:KSF655300 LCB655296:LCB655300 LLX655296:LLX655300 LVT655296:LVT655300 MFP655296:MFP655300 MPL655296:MPL655300 MZH655296:MZH655300 NJD655296:NJD655300 NSZ655296:NSZ655300 OCV655296:OCV655300 OMR655296:OMR655300 OWN655296:OWN655300 PGJ655296:PGJ655300 PQF655296:PQF655300 QAB655296:QAB655300 QJX655296:QJX655300 QTT655296:QTT655300 RDP655296:RDP655300 RNL655296:RNL655300 RXH655296:RXH655300 SHD655296:SHD655300 SQZ655296:SQZ655300 TAV655296:TAV655300 TKR655296:TKR655300 TUN655296:TUN655300 UEJ655296:UEJ655300 UOF655296:UOF655300 UYB655296:UYB655300 VHX655296:VHX655300 VRT655296:VRT655300 WBP655296:WBP655300 WLL655296:WLL655300 WVH655296:WVH655300 E721011:E721015 IV720832:IV720836 SR720832:SR720836 ACN720832:ACN720836 AMJ720832:AMJ720836 AWF720832:AWF720836 BGB720832:BGB720836 BPX720832:BPX720836 BZT720832:BZT720836 CJP720832:CJP720836 CTL720832:CTL720836 DDH720832:DDH720836 DND720832:DND720836 DWZ720832:DWZ720836 EGV720832:EGV720836 EQR720832:EQR720836 FAN720832:FAN720836 FKJ720832:FKJ720836 FUF720832:FUF720836 GEB720832:GEB720836 GNX720832:GNX720836 GXT720832:GXT720836 HHP720832:HHP720836 HRL720832:HRL720836 IBH720832:IBH720836 ILD720832:ILD720836 IUZ720832:IUZ720836 JEV720832:JEV720836 JOR720832:JOR720836 JYN720832:JYN720836 KIJ720832:KIJ720836 KSF720832:KSF720836 LCB720832:LCB720836 LLX720832:LLX720836 LVT720832:LVT720836 MFP720832:MFP720836 MPL720832:MPL720836 MZH720832:MZH720836 NJD720832:NJD720836 NSZ720832:NSZ720836 OCV720832:OCV720836 OMR720832:OMR720836 OWN720832:OWN720836 PGJ720832:PGJ720836 PQF720832:PQF720836 QAB720832:QAB720836 QJX720832:QJX720836 QTT720832:QTT720836 RDP720832:RDP720836 RNL720832:RNL720836 RXH720832:RXH720836 SHD720832:SHD720836 SQZ720832:SQZ720836 TAV720832:TAV720836 TKR720832:TKR720836 TUN720832:TUN720836 UEJ720832:UEJ720836 UOF720832:UOF720836 UYB720832:UYB720836 VHX720832:VHX720836 VRT720832:VRT720836 WBP720832:WBP720836 WLL720832:WLL720836 WVH720832:WVH720836 E786547:E786551 IV786368:IV786372 SR786368:SR786372 ACN786368:ACN786372 AMJ786368:AMJ786372 AWF786368:AWF786372 BGB786368:BGB786372 BPX786368:BPX786372 BZT786368:BZT786372 CJP786368:CJP786372 CTL786368:CTL786372 DDH786368:DDH786372 DND786368:DND786372 DWZ786368:DWZ786372 EGV786368:EGV786372 EQR786368:EQR786372 FAN786368:FAN786372 FKJ786368:FKJ786372 FUF786368:FUF786372 GEB786368:GEB786372 GNX786368:GNX786372 GXT786368:GXT786372 HHP786368:HHP786372 HRL786368:HRL786372 IBH786368:IBH786372 ILD786368:ILD786372 IUZ786368:IUZ786372 JEV786368:JEV786372 JOR786368:JOR786372 JYN786368:JYN786372 KIJ786368:KIJ786372 KSF786368:KSF786372 LCB786368:LCB786372 LLX786368:LLX786372 LVT786368:LVT786372 MFP786368:MFP786372 MPL786368:MPL786372 MZH786368:MZH786372 NJD786368:NJD786372 NSZ786368:NSZ786372 OCV786368:OCV786372 OMR786368:OMR786372 OWN786368:OWN786372 PGJ786368:PGJ786372 PQF786368:PQF786372 QAB786368:QAB786372 QJX786368:QJX786372 QTT786368:QTT786372 RDP786368:RDP786372 RNL786368:RNL786372 RXH786368:RXH786372 SHD786368:SHD786372 SQZ786368:SQZ786372 TAV786368:TAV786372 TKR786368:TKR786372 TUN786368:TUN786372 UEJ786368:UEJ786372 UOF786368:UOF786372 UYB786368:UYB786372 VHX786368:VHX786372 VRT786368:VRT786372 WBP786368:WBP786372 WLL786368:WLL786372 WVH786368:WVH786372 E852083:E852087 IV851904:IV851908 SR851904:SR851908 ACN851904:ACN851908 AMJ851904:AMJ851908 AWF851904:AWF851908 BGB851904:BGB851908 BPX851904:BPX851908 BZT851904:BZT851908 CJP851904:CJP851908 CTL851904:CTL851908 DDH851904:DDH851908 DND851904:DND851908 DWZ851904:DWZ851908 EGV851904:EGV851908 EQR851904:EQR851908 FAN851904:FAN851908 FKJ851904:FKJ851908 FUF851904:FUF851908 GEB851904:GEB851908 GNX851904:GNX851908 GXT851904:GXT851908 HHP851904:HHP851908 HRL851904:HRL851908 IBH851904:IBH851908 ILD851904:ILD851908 IUZ851904:IUZ851908 JEV851904:JEV851908 JOR851904:JOR851908 JYN851904:JYN851908 KIJ851904:KIJ851908 KSF851904:KSF851908 LCB851904:LCB851908 LLX851904:LLX851908 LVT851904:LVT851908 MFP851904:MFP851908 MPL851904:MPL851908 MZH851904:MZH851908 NJD851904:NJD851908 NSZ851904:NSZ851908 OCV851904:OCV851908 OMR851904:OMR851908 OWN851904:OWN851908 PGJ851904:PGJ851908 PQF851904:PQF851908 QAB851904:QAB851908 QJX851904:QJX851908 QTT851904:QTT851908 RDP851904:RDP851908 RNL851904:RNL851908 RXH851904:RXH851908 SHD851904:SHD851908 SQZ851904:SQZ851908 TAV851904:TAV851908 TKR851904:TKR851908 TUN851904:TUN851908 UEJ851904:UEJ851908 UOF851904:UOF851908 UYB851904:UYB851908 VHX851904:VHX851908 VRT851904:VRT851908 WBP851904:WBP851908 WLL851904:WLL851908 WVH851904:WVH851908 E917619:E917623 IV917440:IV917444 SR917440:SR917444 ACN917440:ACN917444 AMJ917440:AMJ917444 AWF917440:AWF917444 BGB917440:BGB917444 BPX917440:BPX917444 BZT917440:BZT917444 CJP917440:CJP917444 CTL917440:CTL917444 DDH917440:DDH917444 DND917440:DND917444 DWZ917440:DWZ917444 EGV917440:EGV917444 EQR917440:EQR917444 FAN917440:FAN917444 FKJ917440:FKJ917444 FUF917440:FUF917444 GEB917440:GEB917444 GNX917440:GNX917444 GXT917440:GXT917444 HHP917440:HHP917444 HRL917440:HRL917444 IBH917440:IBH917444 ILD917440:ILD917444 IUZ917440:IUZ917444 JEV917440:JEV917444 JOR917440:JOR917444 JYN917440:JYN917444 KIJ917440:KIJ917444 KSF917440:KSF917444 LCB917440:LCB917444 LLX917440:LLX917444 LVT917440:LVT917444 MFP917440:MFP917444 MPL917440:MPL917444 MZH917440:MZH917444 NJD917440:NJD917444 NSZ917440:NSZ917444 OCV917440:OCV917444 OMR917440:OMR917444 OWN917440:OWN917444 PGJ917440:PGJ917444 PQF917440:PQF917444 QAB917440:QAB917444 QJX917440:QJX917444 QTT917440:QTT917444 RDP917440:RDP917444 RNL917440:RNL917444 RXH917440:RXH917444 SHD917440:SHD917444 SQZ917440:SQZ917444 TAV917440:TAV917444 TKR917440:TKR917444 TUN917440:TUN917444 UEJ917440:UEJ917444 UOF917440:UOF917444 UYB917440:UYB917444 VHX917440:VHX917444 VRT917440:VRT917444 WBP917440:WBP917444 WLL917440:WLL917444 WVH917440:WVH917444 E983155:E983159 IV982976:IV982980 SR982976:SR982980 ACN982976:ACN982980 AMJ982976:AMJ982980 AWF982976:AWF982980 BGB982976:BGB982980 BPX982976:BPX982980 BZT982976:BZT982980 CJP982976:CJP982980 CTL982976:CTL982980 DDH982976:DDH982980 DND982976:DND982980 DWZ982976:DWZ982980 EGV982976:EGV982980 EQR982976:EQR982980 FAN982976:FAN982980 FKJ982976:FKJ982980 FUF982976:FUF982980 GEB982976:GEB982980 GNX982976:GNX982980 GXT982976:GXT982980 HHP982976:HHP982980 HRL982976:HRL982980 IBH982976:IBH982980 ILD982976:ILD982980 IUZ982976:IUZ982980 JEV982976:JEV982980 JOR982976:JOR982980 JYN982976:JYN982980 KIJ982976:KIJ982980 KSF982976:KSF982980 LCB982976:LCB982980 LLX982976:LLX982980 LVT982976:LVT982980 MFP982976:MFP982980 MPL982976:MPL982980 MZH982976:MZH982980 NJD982976:NJD982980 NSZ982976:NSZ982980 OCV982976:OCV982980 OMR982976:OMR982980 OWN982976:OWN982980 PGJ982976:PGJ982980 PQF982976:PQF982980 QAB982976:QAB982980 QJX982976:QJX982980 QTT982976:QTT982980 RDP982976:RDP982980 RNL982976:RNL982980 RXH982976:RXH982980 SHD982976:SHD982980 SQZ982976:SQZ982980 TAV982976:TAV982980 TKR982976:TKR982980 TUN982976:TUN982980 UEJ982976:UEJ982980 UOF982976:UOF982980 UYB982976:UYB982980 VHX982976:VHX982980 VRT982976:VRT982980 WBP982976:WBP982980 WLL982976:WLL982980 WVH982976:WVH982980 IV15 SR15 ACN15 AMJ15 AWF15 BGB15 BPX15 BZT15 CJP15 CTL15 DDH15 DND15 DWZ15 EGV15 EQR15 FAN15 FKJ15 FUF15 GEB15 GNX15 GXT15 HHP15 HRL15 IBH15 ILD15 IUZ15 JEV15 JOR15 JYN15 KIJ15 KSF15 LCB15 LLX15 LVT15 MFP15 MPL15 MZH15 NJD15 NSZ15 OCV15 OMR15 OWN15 PGJ15 PQF15 QAB15 QJX15 QTT15 RDP15 RNL15 RXH15 SHD15 SQZ15 TAV15 TKR15 TUN15 UEJ15 UOF15 UYB15 VHX15 VRT15 WBP15 WLL15 WVH15 E65599 IV65420 SR65420 ACN65420 AMJ65420 AWF65420 BGB65420 BPX65420 BZT65420 CJP65420 CTL65420 DDH65420 DND65420 DWZ65420 EGV65420 EQR65420 FAN65420 FKJ65420 FUF65420 GEB65420 GNX65420 GXT65420 HHP65420 HRL65420 IBH65420 ILD65420 IUZ65420 JEV65420 JOR65420 JYN65420 KIJ65420 KSF65420 LCB65420 LLX65420 LVT65420 MFP65420 MPL65420 MZH65420 NJD65420 NSZ65420 OCV65420 OMR65420 OWN65420 PGJ65420 PQF65420 QAB65420 QJX65420 QTT65420 RDP65420 RNL65420 RXH65420 SHD65420 SQZ65420 TAV65420 TKR65420 TUN65420 UEJ65420 UOF65420 UYB65420 VHX65420 VRT65420 WBP65420 WLL65420 WVH65420 E131135 IV130956 SR130956 ACN130956 AMJ130956 AWF130956 BGB130956 BPX130956 BZT130956 CJP130956 CTL130956 DDH130956 DND130956 DWZ130956 EGV130956 EQR130956 FAN130956 FKJ130956 FUF130956 GEB130956 GNX130956 GXT130956 HHP130956 HRL130956 IBH130956 ILD130956 IUZ130956 JEV130956 JOR130956 JYN130956 KIJ130956 KSF130956 LCB130956 LLX130956 LVT130956 MFP130956 MPL130956 MZH130956 NJD130956 NSZ130956 OCV130956 OMR130956 OWN130956 PGJ130956 PQF130956 QAB130956 QJX130956 QTT130956 RDP130956 RNL130956 RXH130956 SHD130956 SQZ130956 TAV130956 TKR130956 TUN130956 UEJ130956 UOF130956 UYB130956 VHX130956 VRT130956 WBP130956 WLL130956 WVH130956 E196671 IV196492 SR196492 ACN196492 AMJ196492 AWF196492 BGB196492 BPX196492 BZT196492 CJP196492 CTL196492 DDH196492 DND196492 DWZ196492 EGV196492 EQR196492 FAN196492 FKJ196492 FUF196492 GEB196492 GNX196492 GXT196492 HHP196492 HRL196492 IBH196492 ILD196492 IUZ196492 JEV196492 JOR196492 JYN196492 KIJ196492 KSF196492 LCB196492 LLX196492 LVT196492 MFP196492 MPL196492 MZH196492 NJD196492 NSZ196492 OCV196492 OMR196492 OWN196492 PGJ196492 PQF196492 QAB196492 QJX196492 QTT196492 RDP196492 RNL196492 RXH196492 SHD196492 SQZ196492 TAV196492 TKR196492 TUN196492 UEJ196492 UOF196492 UYB196492 VHX196492 VRT196492 WBP196492 WLL196492 WVH196492 E262207 IV262028 SR262028 ACN262028 AMJ262028 AWF262028 BGB262028 BPX262028 BZT262028 CJP262028 CTL262028 DDH262028 DND262028 DWZ262028 EGV262028 EQR262028 FAN262028 FKJ262028 FUF262028 GEB262028 GNX262028 GXT262028 HHP262028 HRL262028 IBH262028 ILD262028 IUZ262028 JEV262028 JOR262028 JYN262028 KIJ262028 KSF262028 LCB262028 LLX262028 LVT262028 MFP262028 MPL262028 MZH262028 NJD262028 NSZ262028 OCV262028 OMR262028 OWN262028 PGJ262028 PQF262028 QAB262028 QJX262028 QTT262028 RDP262028 RNL262028 RXH262028 SHD262028 SQZ262028 TAV262028 TKR262028 TUN262028 UEJ262028 UOF262028 UYB262028 VHX262028 VRT262028 WBP262028 WLL262028 WVH262028 E327743 IV327564 SR327564 ACN327564 AMJ327564 AWF327564 BGB327564 BPX327564 BZT327564 CJP327564 CTL327564 DDH327564 DND327564 DWZ327564 EGV327564 EQR327564 FAN327564 FKJ327564 FUF327564 GEB327564 GNX327564 GXT327564 HHP327564 HRL327564 IBH327564 ILD327564 IUZ327564 JEV327564 JOR327564 JYN327564 KIJ327564 KSF327564 LCB327564 LLX327564 LVT327564 MFP327564 MPL327564 MZH327564 NJD327564 NSZ327564 OCV327564 OMR327564 OWN327564 PGJ327564 PQF327564 QAB327564 QJX327564 QTT327564 RDP327564 RNL327564 RXH327564 SHD327564 SQZ327564 TAV327564 TKR327564 TUN327564 UEJ327564 UOF327564 UYB327564 VHX327564 VRT327564 WBP327564 WLL327564 WVH327564 E393279 IV393100 SR393100 ACN393100 AMJ393100 AWF393100 BGB393100 BPX393100 BZT393100 CJP393100 CTL393100 DDH393100 DND393100 DWZ393100 EGV393100 EQR393100 FAN393100 FKJ393100 FUF393100 GEB393100 GNX393100 GXT393100 HHP393100 HRL393100 IBH393100 ILD393100 IUZ393100 JEV393100 JOR393100 JYN393100 KIJ393100 KSF393100 LCB393100 LLX393100 LVT393100 MFP393100 MPL393100 MZH393100 NJD393100 NSZ393100 OCV393100 OMR393100 OWN393100 PGJ393100 PQF393100 QAB393100 QJX393100 QTT393100 RDP393100 RNL393100 RXH393100 SHD393100 SQZ393100 TAV393100 TKR393100 TUN393100 UEJ393100 UOF393100 UYB393100 VHX393100 VRT393100 WBP393100 WLL393100 WVH393100 E458815 IV458636 SR458636 ACN458636 AMJ458636 AWF458636 BGB458636 BPX458636 BZT458636 CJP458636 CTL458636 DDH458636 DND458636 DWZ458636 EGV458636 EQR458636 FAN458636 FKJ458636 FUF458636 GEB458636 GNX458636 GXT458636 HHP458636 HRL458636 IBH458636 ILD458636 IUZ458636 JEV458636 JOR458636 JYN458636 KIJ458636 KSF458636 LCB458636 LLX458636 LVT458636 MFP458636 MPL458636 MZH458636 NJD458636 NSZ458636 OCV458636 OMR458636 OWN458636 PGJ458636 PQF458636 QAB458636 QJX458636 QTT458636 RDP458636 RNL458636 RXH458636 SHD458636 SQZ458636 TAV458636 TKR458636 TUN458636 UEJ458636 UOF458636 UYB458636 VHX458636 VRT458636 WBP458636 WLL458636 WVH458636 E524351 IV524172 SR524172 ACN524172 AMJ524172 AWF524172 BGB524172 BPX524172 BZT524172 CJP524172 CTL524172 DDH524172 DND524172 DWZ524172 EGV524172 EQR524172 FAN524172 FKJ524172 FUF524172 GEB524172 GNX524172 GXT524172 HHP524172 HRL524172 IBH524172 ILD524172 IUZ524172 JEV524172 JOR524172 JYN524172 KIJ524172 KSF524172 LCB524172 LLX524172 LVT524172 MFP524172 MPL524172 MZH524172 NJD524172 NSZ524172 OCV524172 OMR524172 OWN524172 PGJ524172 PQF524172 QAB524172 QJX524172 QTT524172 RDP524172 RNL524172 RXH524172 SHD524172 SQZ524172 TAV524172 TKR524172 TUN524172 UEJ524172 UOF524172 UYB524172 VHX524172 VRT524172 WBP524172 WLL524172 WVH524172 E589887 IV589708 SR589708 ACN589708 AMJ589708 AWF589708 BGB589708 BPX589708 BZT589708 CJP589708 CTL589708 DDH589708 DND589708 DWZ589708 EGV589708 EQR589708 FAN589708 FKJ589708 FUF589708 GEB589708 GNX589708 GXT589708 HHP589708 HRL589708 IBH589708 ILD589708 IUZ589708 JEV589708 JOR589708 JYN589708 KIJ589708 KSF589708 LCB589708 LLX589708 LVT589708 MFP589708 MPL589708 MZH589708 NJD589708 NSZ589708 OCV589708 OMR589708 OWN589708 PGJ589708 PQF589708 QAB589708 QJX589708 QTT589708 RDP589708 RNL589708 RXH589708 SHD589708 SQZ589708 TAV589708 TKR589708 TUN589708 UEJ589708 UOF589708 UYB589708 VHX589708 VRT589708 WBP589708 WLL589708 WVH589708 E655423 IV655244 SR655244 ACN655244 AMJ655244 AWF655244 BGB655244 BPX655244 BZT655244 CJP655244 CTL655244 DDH655244 DND655244 DWZ655244 EGV655244 EQR655244 FAN655244 FKJ655244 FUF655244 GEB655244 GNX655244 GXT655244 HHP655244 HRL655244 IBH655244 ILD655244 IUZ655244 JEV655244 JOR655244 JYN655244 KIJ655244 KSF655244 LCB655244 LLX655244 LVT655244 MFP655244 MPL655244 MZH655244 NJD655244 NSZ655244 OCV655244 OMR655244 OWN655244 PGJ655244 PQF655244 QAB655244 QJX655244 QTT655244 RDP655244 RNL655244 RXH655244 SHD655244 SQZ655244 TAV655244 TKR655244 TUN655244 UEJ655244 UOF655244 UYB655244 VHX655244 VRT655244 WBP655244 WLL655244 WVH655244 E720959 IV720780 SR720780 ACN720780 AMJ720780 AWF720780 BGB720780 BPX720780 BZT720780 CJP720780 CTL720780 DDH720780 DND720780 DWZ720780 EGV720780 EQR720780 FAN720780 FKJ720780 FUF720780 GEB720780 GNX720780 GXT720780 HHP720780 HRL720780 IBH720780 ILD720780 IUZ720780 JEV720780 JOR720780 JYN720780 KIJ720780 KSF720780 LCB720780 LLX720780 LVT720780 MFP720780 MPL720780 MZH720780 NJD720780 NSZ720780 OCV720780 OMR720780 OWN720780 PGJ720780 PQF720780 QAB720780 QJX720780 QTT720780 RDP720780 RNL720780 RXH720780 SHD720780 SQZ720780 TAV720780 TKR720780 TUN720780 UEJ720780 UOF720780 UYB720780 VHX720780 VRT720780 WBP720780 WLL720780 WVH720780 E786495 IV786316 SR786316 ACN786316 AMJ786316 AWF786316 BGB786316 BPX786316 BZT786316 CJP786316 CTL786316 DDH786316 DND786316 DWZ786316 EGV786316 EQR786316 FAN786316 FKJ786316 FUF786316 GEB786316 GNX786316 GXT786316 HHP786316 HRL786316 IBH786316 ILD786316 IUZ786316 JEV786316 JOR786316 JYN786316 KIJ786316 KSF786316 LCB786316 LLX786316 LVT786316 MFP786316 MPL786316 MZH786316 NJD786316 NSZ786316 OCV786316 OMR786316 OWN786316 PGJ786316 PQF786316 QAB786316 QJX786316 QTT786316 RDP786316 RNL786316 RXH786316 SHD786316 SQZ786316 TAV786316 TKR786316 TUN786316 UEJ786316 UOF786316 UYB786316 VHX786316 VRT786316 WBP786316 WLL786316 WVH786316 E852031 IV851852 SR851852 ACN851852 AMJ851852 AWF851852 BGB851852 BPX851852 BZT851852 CJP851852 CTL851852 DDH851852 DND851852 DWZ851852 EGV851852 EQR851852 FAN851852 FKJ851852 FUF851852 GEB851852 GNX851852 GXT851852 HHP851852 HRL851852 IBH851852 ILD851852 IUZ851852 JEV851852 JOR851852 JYN851852 KIJ851852 KSF851852 LCB851852 LLX851852 LVT851852 MFP851852 MPL851852 MZH851852 NJD851852 NSZ851852 OCV851852 OMR851852 OWN851852 PGJ851852 PQF851852 QAB851852 QJX851852 QTT851852 RDP851852 RNL851852 RXH851852 SHD851852 SQZ851852 TAV851852 TKR851852 TUN851852 UEJ851852 UOF851852 UYB851852 VHX851852 VRT851852 WBP851852 WLL851852 WVH851852 E917567 IV917388 SR917388 ACN917388 AMJ917388 AWF917388 BGB917388 BPX917388 BZT917388 CJP917388 CTL917388 DDH917388 DND917388 DWZ917388 EGV917388 EQR917388 FAN917388 FKJ917388 FUF917388 GEB917388 GNX917388 GXT917388 HHP917388 HRL917388 IBH917388 ILD917388 IUZ917388 JEV917388 JOR917388 JYN917388 KIJ917388 KSF917388 LCB917388 LLX917388 LVT917388 MFP917388 MPL917388 MZH917388 NJD917388 NSZ917388 OCV917388 OMR917388 OWN917388 PGJ917388 PQF917388 QAB917388 QJX917388 QTT917388 RDP917388 RNL917388 RXH917388 SHD917388 SQZ917388 TAV917388 TKR917388 TUN917388 UEJ917388 UOF917388 UYB917388 VHX917388 VRT917388 WBP917388 WLL917388 WVH917388 E983103 IV982924 SR982924 ACN982924 AMJ982924 AWF982924 BGB982924 BPX982924 BZT982924 CJP982924 CTL982924 DDH982924 DND982924 DWZ982924 EGV982924 EQR982924 FAN982924 FKJ982924 FUF982924 GEB982924 GNX982924 GXT982924 HHP982924 HRL982924 IBH982924 ILD982924 IUZ982924 JEV982924 JOR982924 JYN982924 KIJ982924 KSF982924 LCB982924 LLX982924 LVT982924 MFP982924 MPL982924 MZH982924 NJD982924 NSZ982924 OCV982924 OMR982924 OWN982924 PGJ982924 PQF982924 QAB982924 QJX982924 QTT982924 RDP982924 RNL982924 RXH982924 SHD982924 SQZ982924 TAV982924 TKR982924 TUN982924 UEJ982924 UOF982924 UYB982924 VHX982924 VRT982924 WBP982924 WLL982924 WVH982924 IV24:IV25 SR24:SR25 ACN24:ACN25 AMJ24:AMJ25 AWF24:AWF25 BGB24:BGB25 BPX24:BPX25 BZT24:BZT25 CJP24:CJP25 CTL24:CTL25 DDH24:DDH25 DND24:DND25 DWZ24:DWZ25 EGV24:EGV25 EQR24:EQR25 FAN24:FAN25 FKJ24:FKJ25 FUF24:FUF25 GEB24:GEB25 GNX24:GNX25 GXT24:GXT25 HHP24:HHP25 HRL24:HRL25 IBH24:IBH25 ILD24:ILD25 IUZ24:IUZ25 JEV24:JEV25 JOR24:JOR25 JYN24:JYN25 KIJ24:KIJ25 KSF24:KSF25 LCB24:LCB25 LLX24:LLX25 LVT24:LVT25 MFP24:MFP25 MPL24:MPL25 MZH24:MZH25 NJD24:NJD25 NSZ24:NSZ25 OCV24:OCV25 OMR24:OMR25 OWN24:OWN25 PGJ24:PGJ25 PQF24:PQF25 QAB24:QAB25 QJX24:QJX25 QTT24:QTT25 RDP24:RDP25 RNL24:RNL25 RXH24:RXH25 SHD24:SHD25 SQZ24:SQZ25 TAV24:TAV25 TKR24:TKR25 TUN24:TUN25 UEJ24:UEJ25 UOF24:UOF25 UYB24:UYB25 VHX24:VHX25 VRT24:VRT25 WBP24:WBP25 WLL24:WLL25 WVH24:WVH25 E65608:E65609 IV65429:IV65430 SR65429:SR65430 ACN65429:ACN65430 AMJ65429:AMJ65430 AWF65429:AWF65430 BGB65429:BGB65430 BPX65429:BPX65430 BZT65429:BZT65430 CJP65429:CJP65430 CTL65429:CTL65430 DDH65429:DDH65430 DND65429:DND65430 DWZ65429:DWZ65430 EGV65429:EGV65430 EQR65429:EQR65430 FAN65429:FAN65430 FKJ65429:FKJ65430 FUF65429:FUF65430 GEB65429:GEB65430 GNX65429:GNX65430 GXT65429:GXT65430 HHP65429:HHP65430 HRL65429:HRL65430 IBH65429:IBH65430 ILD65429:ILD65430 IUZ65429:IUZ65430 JEV65429:JEV65430 JOR65429:JOR65430 JYN65429:JYN65430 KIJ65429:KIJ65430 KSF65429:KSF65430 LCB65429:LCB65430 LLX65429:LLX65430 LVT65429:LVT65430 MFP65429:MFP65430 MPL65429:MPL65430 MZH65429:MZH65430 NJD65429:NJD65430 NSZ65429:NSZ65430 OCV65429:OCV65430 OMR65429:OMR65430 OWN65429:OWN65430 PGJ65429:PGJ65430 PQF65429:PQF65430 QAB65429:QAB65430 QJX65429:QJX65430 QTT65429:QTT65430 RDP65429:RDP65430 RNL65429:RNL65430 RXH65429:RXH65430 SHD65429:SHD65430 SQZ65429:SQZ65430 TAV65429:TAV65430 TKR65429:TKR65430 TUN65429:TUN65430 UEJ65429:UEJ65430 UOF65429:UOF65430 UYB65429:UYB65430 VHX65429:VHX65430 VRT65429:VRT65430 WBP65429:WBP65430 WLL65429:WLL65430 WVH65429:WVH65430 E131144:E131145 IV130965:IV130966 SR130965:SR130966 ACN130965:ACN130966 AMJ130965:AMJ130966 AWF130965:AWF130966 BGB130965:BGB130966 BPX130965:BPX130966 BZT130965:BZT130966 CJP130965:CJP130966 CTL130965:CTL130966 DDH130965:DDH130966 DND130965:DND130966 DWZ130965:DWZ130966 EGV130965:EGV130966 EQR130965:EQR130966 FAN130965:FAN130966 FKJ130965:FKJ130966 FUF130965:FUF130966 GEB130965:GEB130966 GNX130965:GNX130966 GXT130965:GXT130966 HHP130965:HHP130966 HRL130965:HRL130966 IBH130965:IBH130966 ILD130965:ILD130966 IUZ130965:IUZ130966 JEV130965:JEV130966 JOR130965:JOR130966 JYN130965:JYN130966 KIJ130965:KIJ130966 KSF130965:KSF130966 LCB130965:LCB130966 LLX130965:LLX130966 LVT130965:LVT130966 MFP130965:MFP130966 MPL130965:MPL130966 MZH130965:MZH130966 NJD130965:NJD130966 NSZ130965:NSZ130966 OCV130965:OCV130966 OMR130965:OMR130966 OWN130965:OWN130966 PGJ130965:PGJ130966 PQF130965:PQF130966 QAB130965:QAB130966 QJX130965:QJX130966 QTT130965:QTT130966 RDP130965:RDP130966 RNL130965:RNL130966 RXH130965:RXH130966 SHD130965:SHD130966 SQZ130965:SQZ130966 TAV130965:TAV130966 TKR130965:TKR130966 TUN130965:TUN130966 UEJ130965:UEJ130966 UOF130965:UOF130966 UYB130965:UYB130966 VHX130965:VHX130966 VRT130965:VRT130966 WBP130965:WBP130966 WLL130965:WLL130966 WVH130965:WVH130966 E196680:E196681 IV196501:IV196502 SR196501:SR196502 ACN196501:ACN196502 AMJ196501:AMJ196502 AWF196501:AWF196502 BGB196501:BGB196502 BPX196501:BPX196502 BZT196501:BZT196502 CJP196501:CJP196502 CTL196501:CTL196502 DDH196501:DDH196502 DND196501:DND196502 DWZ196501:DWZ196502 EGV196501:EGV196502 EQR196501:EQR196502 FAN196501:FAN196502 FKJ196501:FKJ196502 FUF196501:FUF196502 GEB196501:GEB196502 GNX196501:GNX196502 GXT196501:GXT196502 HHP196501:HHP196502 HRL196501:HRL196502 IBH196501:IBH196502 ILD196501:ILD196502 IUZ196501:IUZ196502 JEV196501:JEV196502 JOR196501:JOR196502 JYN196501:JYN196502 KIJ196501:KIJ196502 KSF196501:KSF196502 LCB196501:LCB196502 LLX196501:LLX196502 LVT196501:LVT196502 MFP196501:MFP196502 MPL196501:MPL196502 MZH196501:MZH196502 NJD196501:NJD196502 NSZ196501:NSZ196502 OCV196501:OCV196502 OMR196501:OMR196502 OWN196501:OWN196502 PGJ196501:PGJ196502 PQF196501:PQF196502 QAB196501:QAB196502 QJX196501:QJX196502 QTT196501:QTT196502 RDP196501:RDP196502 RNL196501:RNL196502 RXH196501:RXH196502 SHD196501:SHD196502 SQZ196501:SQZ196502 TAV196501:TAV196502 TKR196501:TKR196502 TUN196501:TUN196502 UEJ196501:UEJ196502 UOF196501:UOF196502 UYB196501:UYB196502 VHX196501:VHX196502 VRT196501:VRT196502 WBP196501:WBP196502 WLL196501:WLL196502 WVH196501:WVH196502 E262216:E262217 IV262037:IV262038 SR262037:SR262038 ACN262037:ACN262038 AMJ262037:AMJ262038 AWF262037:AWF262038 BGB262037:BGB262038 BPX262037:BPX262038 BZT262037:BZT262038 CJP262037:CJP262038 CTL262037:CTL262038 DDH262037:DDH262038 DND262037:DND262038 DWZ262037:DWZ262038 EGV262037:EGV262038 EQR262037:EQR262038 FAN262037:FAN262038 FKJ262037:FKJ262038 FUF262037:FUF262038 GEB262037:GEB262038 GNX262037:GNX262038 GXT262037:GXT262038 HHP262037:HHP262038 HRL262037:HRL262038 IBH262037:IBH262038 ILD262037:ILD262038 IUZ262037:IUZ262038 JEV262037:JEV262038 JOR262037:JOR262038 JYN262037:JYN262038 KIJ262037:KIJ262038 KSF262037:KSF262038 LCB262037:LCB262038 LLX262037:LLX262038 LVT262037:LVT262038 MFP262037:MFP262038 MPL262037:MPL262038 MZH262037:MZH262038 NJD262037:NJD262038 NSZ262037:NSZ262038 OCV262037:OCV262038 OMR262037:OMR262038 OWN262037:OWN262038 PGJ262037:PGJ262038 PQF262037:PQF262038 QAB262037:QAB262038 QJX262037:QJX262038 QTT262037:QTT262038 RDP262037:RDP262038 RNL262037:RNL262038 RXH262037:RXH262038 SHD262037:SHD262038 SQZ262037:SQZ262038 TAV262037:TAV262038 TKR262037:TKR262038 TUN262037:TUN262038 UEJ262037:UEJ262038 UOF262037:UOF262038 UYB262037:UYB262038 VHX262037:VHX262038 VRT262037:VRT262038 WBP262037:WBP262038 WLL262037:WLL262038 WVH262037:WVH262038 E327752:E327753 IV327573:IV327574 SR327573:SR327574 ACN327573:ACN327574 AMJ327573:AMJ327574 AWF327573:AWF327574 BGB327573:BGB327574 BPX327573:BPX327574 BZT327573:BZT327574 CJP327573:CJP327574 CTL327573:CTL327574 DDH327573:DDH327574 DND327573:DND327574 DWZ327573:DWZ327574 EGV327573:EGV327574 EQR327573:EQR327574 FAN327573:FAN327574 FKJ327573:FKJ327574 FUF327573:FUF327574 GEB327573:GEB327574 GNX327573:GNX327574 GXT327573:GXT327574 HHP327573:HHP327574 HRL327573:HRL327574 IBH327573:IBH327574 ILD327573:ILD327574 IUZ327573:IUZ327574 JEV327573:JEV327574 JOR327573:JOR327574 JYN327573:JYN327574 KIJ327573:KIJ327574 KSF327573:KSF327574 LCB327573:LCB327574 LLX327573:LLX327574 LVT327573:LVT327574 MFP327573:MFP327574 MPL327573:MPL327574 MZH327573:MZH327574 NJD327573:NJD327574 NSZ327573:NSZ327574 OCV327573:OCV327574 OMR327573:OMR327574 OWN327573:OWN327574 PGJ327573:PGJ327574 PQF327573:PQF327574 QAB327573:QAB327574 QJX327573:QJX327574 QTT327573:QTT327574 RDP327573:RDP327574 RNL327573:RNL327574 RXH327573:RXH327574 SHD327573:SHD327574 SQZ327573:SQZ327574 TAV327573:TAV327574 TKR327573:TKR327574 TUN327573:TUN327574 UEJ327573:UEJ327574 UOF327573:UOF327574 UYB327573:UYB327574 VHX327573:VHX327574 VRT327573:VRT327574 WBP327573:WBP327574 WLL327573:WLL327574 WVH327573:WVH327574 E393288:E393289 IV393109:IV393110 SR393109:SR393110 ACN393109:ACN393110 AMJ393109:AMJ393110 AWF393109:AWF393110 BGB393109:BGB393110 BPX393109:BPX393110 BZT393109:BZT393110 CJP393109:CJP393110 CTL393109:CTL393110 DDH393109:DDH393110 DND393109:DND393110 DWZ393109:DWZ393110 EGV393109:EGV393110 EQR393109:EQR393110 FAN393109:FAN393110 FKJ393109:FKJ393110 FUF393109:FUF393110 GEB393109:GEB393110 GNX393109:GNX393110 GXT393109:GXT393110 HHP393109:HHP393110 HRL393109:HRL393110 IBH393109:IBH393110 ILD393109:ILD393110 IUZ393109:IUZ393110 JEV393109:JEV393110 JOR393109:JOR393110 JYN393109:JYN393110 KIJ393109:KIJ393110 KSF393109:KSF393110 LCB393109:LCB393110 LLX393109:LLX393110 LVT393109:LVT393110 MFP393109:MFP393110 MPL393109:MPL393110 MZH393109:MZH393110 NJD393109:NJD393110 NSZ393109:NSZ393110 OCV393109:OCV393110 OMR393109:OMR393110 OWN393109:OWN393110 PGJ393109:PGJ393110 PQF393109:PQF393110 QAB393109:QAB393110 QJX393109:QJX393110 QTT393109:QTT393110 RDP393109:RDP393110 RNL393109:RNL393110 RXH393109:RXH393110 SHD393109:SHD393110 SQZ393109:SQZ393110 TAV393109:TAV393110 TKR393109:TKR393110 TUN393109:TUN393110 UEJ393109:UEJ393110 UOF393109:UOF393110 UYB393109:UYB393110 VHX393109:VHX393110 VRT393109:VRT393110 WBP393109:WBP393110 WLL393109:WLL393110 WVH393109:WVH393110 E458824:E458825 IV458645:IV458646 SR458645:SR458646 ACN458645:ACN458646 AMJ458645:AMJ458646 AWF458645:AWF458646 BGB458645:BGB458646 BPX458645:BPX458646 BZT458645:BZT458646 CJP458645:CJP458646 CTL458645:CTL458646 DDH458645:DDH458646 DND458645:DND458646 DWZ458645:DWZ458646 EGV458645:EGV458646 EQR458645:EQR458646 FAN458645:FAN458646 FKJ458645:FKJ458646 FUF458645:FUF458646 GEB458645:GEB458646 GNX458645:GNX458646 GXT458645:GXT458646 HHP458645:HHP458646 HRL458645:HRL458646 IBH458645:IBH458646 ILD458645:ILD458646 IUZ458645:IUZ458646 JEV458645:JEV458646 JOR458645:JOR458646 JYN458645:JYN458646 KIJ458645:KIJ458646 KSF458645:KSF458646 LCB458645:LCB458646 LLX458645:LLX458646 LVT458645:LVT458646 MFP458645:MFP458646 MPL458645:MPL458646 MZH458645:MZH458646 NJD458645:NJD458646 NSZ458645:NSZ458646 OCV458645:OCV458646 OMR458645:OMR458646 OWN458645:OWN458646 PGJ458645:PGJ458646 PQF458645:PQF458646 QAB458645:QAB458646 QJX458645:QJX458646 QTT458645:QTT458646 RDP458645:RDP458646 RNL458645:RNL458646 RXH458645:RXH458646 SHD458645:SHD458646 SQZ458645:SQZ458646 TAV458645:TAV458646 TKR458645:TKR458646 TUN458645:TUN458646 UEJ458645:UEJ458646 UOF458645:UOF458646 UYB458645:UYB458646 VHX458645:VHX458646 VRT458645:VRT458646 WBP458645:WBP458646 WLL458645:WLL458646 WVH458645:WVH458646 E524360:E524361 IV524181:IV524182 SR524181:SR524182 ACN524181:ACN524182 AMJ524181:AMJ524182 AWF524181:AWF524182 BGB524181:BGB524182 BPX524181:BPX524182 BZT524181:BZT524182 CJP524181:CJP524182 CTL524181:CTL524182 DDH524181:DDH524182 DND524181:DND524182 DWZ524181:DWZ524182 EGV524181:EGV524182 EQR524181:EQR524182 FAN524181:FAN524182 FKJ524181:FKJ524182 FUF524181:FUF524182 GEB524181:GEB524182 GNX524181:GNX524182 GXT524181:GXT524182 HHP524181:HHP524182 HRL524181:HRL524182 IBH524181:IBH524182 ILD524181:ILD524182 IUZ524181:IUZ524182 JEV524181:JEV524182 JOR524181:JOR524182 JYN524181:JYN524182 KIJ524181:KIJ524182 KSF524181:KSF524182 LCB524181:LCB524182 LLX524181:LLX524182 LVT524181:LVT524182 MFP524181:MFP524182 MPL524181:MPL524182 MZH524181:MZH524182 NJD524181:NJD524182 NSZ524181:NSZ524182 OCV524181:OCV524182 OMR524181:OMR524182 OWN524181:OWN524182 PGJ524181:PGJ524182 PQF524181:PQF524182 QAB524181:QAB524182 QJX524181:QJX524182 QTT524181:QTT524182 RDP524181:RDP524182 RNL524181:RNL524182 RXH524181:RXH524182 SHD524181:SHD524182 SQZ524181:SQZ524182 TAV524181:TAV524182 TKR524181:TKR524182 TUN524181:TUN524182 UEJ524181:UEJ524182 UOF524181:UOF524182 UYB524181:UYB524182 VHX524181:VHX524182 VRT524181:VRT524182 WBP524181:WBP524182 WLL524181:WLL524182 WVH524181:WVH524182 E589896:E589897 IV589717:IV589718 SR589717:SR589718 ACN589717:ACN589718 AMJ589717:AMJ589718 AWF589717:AWF589718 BGB589717:BGB589718 BPX589717:BPX589718 BZT589717:BZT589718 CJP589717:CJP589718 CTL589717:CTL589718 DDH589717:DDH589718 DND589717:DND589718 DWZ589717:DWZ589718 EGV589717:EGV589718 EQR589717:EQR589718 FAN589717:FAN589718 FKJ589717:FKJ589718 FUF589717:FUF589718 GEB589717:GEB589718 GNX589717:GNX589718 GXT589717:GXT589718 HHP589717:HHP589718 HRL589717:HRL589718 IBH589717:IBH589718 ILD589717:ILD589718 IUZ589717:IUZ589718 JEV589717:JEV589718 JOR589717:JOR589718 JYN589717:JYN589718 KIJ589717:KIJ589718 KSF589717:KSF589718 LCB589717:LCB589718 LLX589717:LLX589718 LVT589717:LVT589718 MFP589717:MFP589718 MPL589717:MPL589718 MZH589717:MZH589718 NJD589717:NJD589718 NSZ589717:NSZ589718 OCV589717:OCV589718 OMR589717:OMR589718 OWN589717:OWN589718 PGJ589717:PGJ589718 PQF589717:PQF589718 QAB589717:QAB589718 QJX589717:QJX589718 QTT589717:QTT589718 RDP589717:RDP589718 RNL589717:RNL589718 RXH589717:RXH589718 SHD589717:SHD589718 SQZ589717:SQZ589718 TAV589717:TAV589718 TKR589717:TKR589718 TUN589717:TUN589718 UEJ589717:UEJ589718 UOF589717:UOF589718 UYB589717:UYB589718 VHX589717:VHX589718 VRT589717:VRT589718 WBP589717:WBP589718 WLL589717:WLL589718 WVH589717:WVH589718 E655432:E655433 IV655253:IV655254 SR655253:SR655254 ACN655253:ACN655254 AMJ655253:AMJ655254 AWF655253:AWF655254 BGB655253:BGB655254 BPX655253:BPX655254 BZT655253:BZT655254 CJP655253:CJP655254 CTL655253:CTL655254 DDH655253:DDH655254 DND655253:DND655254 DWZ655253:DWZ655254 EGV655253:EGV655254 EQR655253:EQR655254 FAN655253:FAN655254 FKJ655253:FKJ655254 FUF655253:FUF655254 GEB655253:GEB655254 GNX655253:GNX655254 GXT655253:GXT655254 HHP655253:HHP655254 HRL655253:HRL655254 IBH655253:IBH655254 ILD655253:ILD655254 IUZ655253:IUZ655254 JEV655253:JEV655254 JOR655253:JOR655254 JYN655253:JYN655254 KIJ655253:KIJ655254 KSF655253:KSF655254 LCB655253:LCB655254 LLX655253:LLX655254 LVT655253:LVT655254 MFP655253:MFP655254 MPL655253:MPL655254 MZH655253:MZH655254 NJD655253:NJD655254 NSZ655253:NSZ655254 OCV655253:OCV655254 OMR655253:OMR655254 OWN655253:OWN655254 PGJ655253:PGJ655254 PQF655253:PQF655254 QAB655253:QAB655254 QJX655253:QJX655254 QTT655253:QTT655254 RDP655253:RDP655254 RNL655253:RNL655254 RXH655253:RXH655254 SHD655253:SHD655254 SQZ655253:SQZ655254 TAV655253:TAV655254 TKR655253:TKR655254 TUN655253:TUN655254 UEJ655253:UEJ655254 UOF655253:UOF655254 UYB655253:UYB655254 VHX655253:VHX655254 VRT655253:VRT655254 WBP655253:WBP655254 WLL655253:WLL655254 WVH655253:WVH655254 E720968:E720969 IV720789:IV720790 SR720789:SR720790 ACN720789:ACN720790 AMJ720789:AMJ720790 AWF720789:AWF720790 BGB720789:BGB720790 BPX720789:BPX720790 BZT720789:BZT720790 CJP720789:CJP720790 CTL720789:CTL720790 DDH720789:DDH720790 DND720789:DND720790 DWZ720789:DWZ720790 EGV720789:EGV720790 EQR720789:EQR720790 FAN720789:FAN720790 FKJ720789:FKJ720790 FUF720789:FUF720790 GEB720789:GEB720790 GNX720789:GNX720790 GXT720789:GXT720790 HHP720789:HHP720790 HRL720789:HRL720790 IBH720789:IBH720790 ILD720789:ILD720790 IUZ720789:IUZ720790 JEV720789:JEV720790 JOR720789:JOR720790 JYN720789:JYN720790 KIJ720789:KIJ720790 KSF720789:KSF720790 LCB720789:LCB720790 LLX720789:LLX720790 LVT720789:LVT720790 MFP720789:MFP720790 MPL720789:MPL720790 MZH720789:MZH720790 NJD720789:NJD720790 NSZ720789:NSZ720790 OCV720789:OCV720790 OMR720789:OMR720790 OWN720789:OWN720790 PGJ720789:PGJ720790 PQF720789:PQF720790 QAB720789:QAB720790 QJX720789:QJX720790 QTT720789:QTT720790 RDP720789:RDP720790 RNL720789:RNL720790 RXH720789:RXH720790 SHD720789:SHD720790 SQZ720789:SQZ720790 TAV720789:TAV720790 TKR720789:TKR720790 TUN720789:TUN720790 UEJ720789:UEJ720790 UOF720789:UOF720790 UYB720789:UYB720790 VHX720789:VHX720790 VRT720789:VRT720790 WBP720789:WBP720790 WLL720789:WLL720790 WVH720789:WVH720790 E786504:E786505 IV786325:IV786326 SR786325:SR786326 ACN786325:ACN786326 AMJ786325:AMJ786326 AWF786325:AWF786326 BGB786325:BGB786326 BPX786325:BPX786326 BZT786325:BZT786326 CJP786325:CJP786326 CTL786325:CTL786326 DDH786325:DDH786326 DND786325:DND786326 DWZ786325:DWZ786326 EGV786325:EGV786326 EQR786325:EQR786326 FAN786325:FAN786326 FKJ786325:FKJ786326 FUF786325:FUF786326 GEB786325:GEB786326 GNX786325:GNX786326 GXT786325:GXT786326 HHP786325:HHP786326 HRL786325:HRL786326 IBH786325:IBH786326 ILD786325:ILD786326 IUZ786325:IUZ786326 JEV786325:JEV786326 JOR786325:JOR786326 JYN786325:JYN786326 KIJ786325:KIJ786326 KSF786325:KSF786326 LCB786325:LCB786326 LLX786325:LLX786326 LVT786325:LVT786326 MFP786325:MFP786326 MPL786325:MPL786326 MZH786325:MZH786326 NJD786325:NJD786326 NSZ786325:NSZ786326 OCV786325:OCV786326 OMR786325:OMR786326 OWN786325:OWN786326 PGJ786325:PGJ786326 PQF786325:PQF786326 QAB786325:QAB786326 QJX786325:QJX786326 QTT786325:QTT786326 RDP786325:RDP786326 RNL786325:RNL786326 RXH786325:RXH786326 SHD786325:SHD786326 SQZ786325:SQZ786326 TAV786325:TAV786326 TKR786325:TKR786326 TUN786325:TUN786326 UEJ786325:UEJ786326 UOF786325:UOF786326 UYB786325:UYB786326 VHX786325:VHX786326 VRT786325:VRT786326 WBP786325:WBP786326 WLL786325:WLL786326 WVH786325:WVH786326 E852040:E852041 IV851861:IV851862 SR851861:SR851862 ACN851861:ACN851862 AMJ851861:AMJ851862 AWF851861:AWF851862 BGB851861:BGB851862 BPX851861:BPX851862 BZT851861:BZT851862 CJP851861:CJP851862 CTL851861:CTL851862 DDH851861:DDH851862 DND851861:DND851862 DWZ851861:DWZ851862 EGV851861:EGV851862 EQR851861:EQR851862 FAN851861:FAN851862 FKJ851861:FKJ851862 FUF851861:FUF851862 GEB851861:GEB851862 GNX851861:GNX851862 GXT851861:GXT851862 HHP851861:HHP851862 HRL851861:HRL851862 IBH851861:IBH851862 ILD851861:ILD851862 IUZ851861:IUZ851862 JEV851861:JEV851862 JOR851861:JOR851862 JYN851861:JYN851862 KIJ851861:KIJ851862 KSF851861:KSF851862 LCB851861:LCB851862 LLX851861:LLX851862 LVT851861:LVT851862 MFP851861:MFP851862 MPL851861:MPL851862 MZH851861:MZH851862 NJD851861:NJD851862 NSZ851861:NSZ851862 OCV851861:OCV851862 OMR851861:OMR851862 OWN851861:OWN851862 PGJ851861:PGJ851862 PQF851861:PQF851862 QAB851861:QAB851862 QJX851861:QJX851862 QTT851861:QTT851862 RDP851861:RDP851862 RNL851861:RNL851862 RXH851861:RXH851862 SHD851861:SHD851862 SQZ851861:SQZ851862 TAV851861:TAV851862 TKR851861:TKR851862 TUN851861:TUN851862 UEJ851861:UEJ851862 UOF851861:UOF851862 UYB851861:UYB851862 VHX851861:VHX851862 VRT851861:VRT851862 WBP851861:WBP851862 WLL851861:WLL851862 WVH851861:WVH851862 E917576:E917577 IV917397:IV917398 SR917397:SR917398 ACN917397:ACN917398 AMJ917397:AMJ917398 AWF917397:AWF917398 BGB917397:BGB917398 BPX917397:BPX917398 BZT917397:BZT917398 CJP917397:CJP917398 CTL917397:CTL917398 DDH917397:DDH917398 DND917397:DND917398 DWZ917397:DWZ917398 EGV917397:EGV917398 EQR917397:EQR917398 FAN917397:FAN917398 FKJ917397:FKJ917398 FUF917397:FUF917398 GEB917397:GEB917398 GNX917397:GNX917398 GXT917397:GXT917398 HHP917397:HHP917398 HRL917397:HRL917398 IBH917397:IBH917398 ILD917397:ILD917398 IUZ917397:IUZ917398 JEV917397:JEV917398 JOR917397:JOR917398 JYN917397:JYN917398 KIJ917397:KIJ917398 KSF917397:KSF917398 LCB917397:LCB917398 LLX917397:LLX917398 LVT917397:LVT917398 MFP917397:MFP917398 MPL917397:MPL917398 MZH917397:MZH917398 NJD917397:NJD917398 NSZ917397:NSZ917398 OCV917397:OCV917398 OMR917397:OMR917398 OWN917397:OWN917398 PGJ917397:PGJ917398 PQF917397:PQF917398 QAB917397:QAB917398 QJX917397:QJX917398 QTT917397:QTT917398 RDP917397:RDP917398 RNL917397:RNL917398 RXH917397:RXH917398 SHD917397:SHD917398 SQZ917397:SQZ917398 TAV917397:TAV917398 TKR917397:TKR917398 TUN917397:TUN917398 UEJ917397:UEJ917398 UOF917397:UOF917398 UYB917397:UYB917398 VHX917397:VHX917398 VRT917397:VRT917398 WBP917397:WBP917398 WLL917397:WLL917398 WVH917397:WVH917398 E983112:E983113 IV982933:IV982934 SR982933:SR982934 ACN982933:ACN982934 AMJ982933:AMJ982934 AWF982933:AWF982934 BGB982933:BGB982934 BPX982933:BPX982934 BZT982933:BZT982934 CJP982933:CJP982934 CTL982933:CTL982934 DDH982933:DDH982934 DND982933:DND982934 DWZ982933:DWZ982934 EGV982933:EGV982934 EQR982933:EQR982934 FAN982933:FAN982934 FKJ982933:FKJ982934 FUF982933:FUF982934 GEB982933:GEB982934 GNX982933:GNX982934 GXT982933:GXT982934 HHP982933:HHP982934 HRL982933:HRL982934 IBH982933:IBH982934 ILD982933:ILD982934 IUZ982933:IUZ982934 JEV982933:JEV982934 JOR982933:JOR982934 JYN982933:JYN982934 KIJ982933:KIJ982934 KSF982933:KSF982934 LCB982933:LCB982934 LLX982933:LLX982934 LVT982933:LVT982934 MFP982933:MFP982934 MPL982933:MPL982934 MZH982933:MZH982934 NJD982933:NJD982934 NSZ982933:NSZ982934 OCV982933:OCV982934 OMR982933:OMR982934 OWN982933:OWN982934 PGJ982933:PGJ982934 PQF982933:PQF982934 QAB982933:QAB982934 QJX982933:QJX982934 QTT982933:QTT982934 RDP982933:RDP982934 RNL982933:RNL982934 RXH982933:RXH982934 SHD982933:SHD982934 SQZ982933:SQZ982934 TAV982933:TAV982934 TKR982933:TKR982934 TUN982933:TUN982934 UEJ982933:UEJ982934 UOF982933:UOF982934 UYB982933:UYB982934 VHX982933:VHX982934 VRT982933:VRT982934 WBP982933:WBP982934 WLL982933:WLL982934 WVH982933:WVH982934 IV17:IV19 SR17:SR19 ACN17:ACN19 AMJ17:AMJ19 AWF17:AWF19 BGB17:BGB19 BPX17:BPX19 BZT17:BZT19 CJP17:CJP19 CTL17:CTL19 DDH17:DDH19 DND17:DND19 DWZ17:DWZ19 EGV17:EGV19 EQR17:EQR19 FAN17:FAN19 FKJ17:FKJ19 FUF17:FUF19 GEB17:GEB19 GNX17:GNX19 GXT17:GXT19 HHP17:HHP19 HRL17:HRL19 IBH17:IBH19 ILD17:ILD19 IUZ17:IUZ19 JEV17:JEV19 JOR17:JOR19 JYN17:JYN19 KIJ17:KIJ19 KSF17:KSF19 LCB17:LCB19 LLX17:LLX19 LVT17:LVT19 MFP17:MFP19 MPL17:MPL19 MZH17:MZH19 NJD17:NJD19 NSZ17:NSZ19 OCV17:OCV19 OMR17:OMR19 OWN17:OWN19 PGJ17:PGJ19 PQF17:PQF19 QAB17:QAB19 QJX17:QJX19 QTT17:QTT19 RDP17:RDP19 RNL17:RNL19 RXH17:RXH19 SHD17:SHD19 SQZ17:SQZ19 TAV17:TAV19 TKR17:TKR19 TUN17:TUN19 UEJ17:UEJ19 UOF17:UOF19 UYB17:UYB19 VHX17:VHX19 VRT17:VRT19 WBP17:WBP19 WLL17:WLL19 WVH17:WVH19 E65601:E65603 IV65422:IV65424 SR65422:SR65424 ACN65422:ACN65424 AMJ65422:AMJ65424 AWF65422:AWF65424 BGB65422:BGB65424 BPX65422:BPX65424 BZT65422:BZT65424 CJP65422:CJP65424 CTL65422:CTL65424 DDH65422:DDH65424 DND65422:DND65424 DWZ65422:DWZ65424 EGV65422:EGV65424 EQR65422:EQR65424 FAN65422:FAN65424 FKJ65422:FKJ65424 FUF65422:FUF65424 GEB65422:GEB65424 GNX65422:GNX65424 GXT65422:GXT65424 HHP65422:HHP65424 HRL65422:HRL65424 IBH65422:IBH65424 ILD65422:ILD65424 IUZ65422:IUZ65424 JEV65422:JEV65424 JOR65422:JOR65424 JYN65422:JYN65424 KIJ65422:KIJ65424 KSF65422:KSF65424 LCB65422:LCB65424 LLX65422:LLX65424 LVT65422:LVT65424 MFP65422:MFP65424 MPL65422:MPL65424 MZH65422:MZH65424 NJD65422:NJD65424 NSZ65422:NSZ65424 OCV65422:OCV65424 OMR65422:OMR65424 OWN65422:OWN65424 PGJ65422:PGJ65424 PQF65422:PQF65424 QAB65422:QAB65424 QJX65422:QJX65424 QTT65422:QTT65424 RDP65422:RDP65424 RNL65422:RNL65424 RXH65422:RXH65424 SHD65422:SHD65424 SQZ65422:SQZ65424 TAV65422:TAV65424 TKR65422:TKR65424 TUN65422:TUN65424 UEJ65422:UEJ65424 UOF65422:UOF65424 UYB65422:UYB65424 VHX65422:VHX65424 VRT65422:VRT65424 WBP65422:WBP65424 WLL65422:WLL65424 WVH65422:WVH65424 E131137:E131139 IV130958:IV130960 SR130958:SR130960 ACN130958:ACN130960 AMJ130958:AMJ130960 AWF130958:AWF130960 BGB130958:BGB130960 BPX130958:BPX130960 BZT130958:BZT130960 CJP130958:CJP130960 CTL130958:CTL130960 DDH130958:DDH130960 DND130958:DND130960 DWZ130958:DWZ130960 EGV130958:EGV130960 EQR130958:EQR130960 FAN130958:FAN130960 FKJ130958:FKJ130960 FUF130958:FUF130960 GEB130958:GEB130960 GNX130958:GNX130960 GXT130958:GXT130960 HHP130958:HHP130960 HRL130958:HRL130960 IBH130958:IBH130960 ILD130958:ILD130960 IUZ130958:IUZ130960 JEV130958:JEV130960 JOR130958:JOR130960 JYN130958:JYN130960 KIJ130958:KIJ130960 KSF130958:KSF130960 LCB130958:LCB130960 LLX130958:LLX130960 LVT130958:LVT130960 MFP130958:MFP130960 MPL130958:MPL130960 MZH130958:MZH130960 NJD130958:NJD130960 NSZ130958:NSZ130960 OCV130958:OCV130960 OMR130958:OMR130960 OWN130958:OWN130960 PGJ130958:PGJ130960 PQF130958:PQF130960 QAB130958:QAB130960 QJX130958:QJX130960 QTT130958:QTT130960 RDP130958:RDP130960 RNL130958:RNL130960 RXH130958:RXH130960 SHD130958:SHD130960 SQZ130958:SQZ130960 TAV130958:TAV130960 TKR130958:TKR130960 TUN130958:TUN130960 UEJ130958:UEJ130960 UOF130958:UOF130960 UYB130958:UYB130960 VHX130958:VHX130960 VRT130958:VRT130960 WBP130958:WBP130960 WLL130958:WLL130960 WVH130958:WVH130960 E196673:E196675 IV196494:IV196496 SR196494:SR196496 ACN196494:ACN196496 AMJ196494:AMJ196496 AWF196494:AWF196496 BGB196494:BGB196496 BPX196494:BPX196496 BZT196494:BZT196496 CJP196494:CJP196496 CTL196494:CTL196496 DDH196494:DDH196496 DND196494:DND196496 DWZ196494:DWZ196496 EGV196494:EGV196496 EQR196494:EQR196496 FAN196494:FAN196496 FKJ196494:FKJ196496 FUF196494:FUF196496 GEB196494:GEB196496 GNX196494:GNX196496 GXT196494:GXT196496 HHP196494:HHP196496 HRL196494:HRL196496 IBH196494:IBH196496 ILD196494:ILD196496 IUZ196494:IUZ196496 JEV196494:JEV196496 JOR196494:JOR196496 JYN196494:JYN196496 KIJ196494:KIJ196496 KSF196494:KSF196496 LCB196494:LCB196496 LLX196494:LLX196496 LVT196494:LVT196496 MFP196494:MFP196496 MPL196494:MPL196496 MZH196494:MZH196496 NJD196494:NJD196496 NSZ196494:NSZ196496 OCV196494:OCV196496 OMR196494:OMR196496 OWN196494:OWN196496 PGJ196494:PGJ196496 PQF196494:PQF196496 QAB196494:QAB196496 QJX196494:QJX196496 QTT196494:QTT196496 RDP196494:RDP196496 RNL196494:RNL196496 RXH196494:RXH196496 SHD196494:SHD196496 SQZ196494:SQZ196496 TAV196494:TAV196496 TKR196494:TKR196496 TUN196494:TUN196496 UEJ196494:UEJ196496 UOF196494:UOF196496 UYB196494:UYB196496 VHX196494:VHX196496 VRT196494:VRT196496 WBP196494:WBP196496 WLL196494:WLL196496 WVH196494:WVH196496 E262209:E262211 IV262030:IV262032 SR262030:SR262032 ACN262030:ACN262032 AMJ262030:AMJ262032 AWF262030:AWF262032 BGB262030:BGB262032 BPX262030:BPX262032 BZT262030:BZT262032 CJP262030:CJP262032 CTL262030:CTL262032 DDH262030:DDH262032 DND262030:DND262032 DWZ262030:DWZ262032 EGV262030:EGV262032 EQR262030:EQR262032 FAN262030:FAN262032 FKJ262030:FKJ262032 FUF262030:FUF262032 GEB262030:GEB262032 GNX262030:GNX262032 GXT262030:GXT262032 HHP262030:HHP262032 HRL262030:HRL262032 IBH262030:IBH262032 ILD262030:ILD262032 IUZ262030:IUZ262032 JEV262030:JEV262032 JOR262030:JOR262032 JYN262030:JYN262032 KIJ262030:KIJ262032 KSF262030:KSF262032 LCB262030:LCB262032 LLX262030:LLX262032 LVT262030:LVT262032 MFP262030:MFP262032 MPL262030:MPL262032 MZH262030:MZH262032 NJD262030:NJD262032 NSZ262030:NSZ262032 OCV262030:OCV262032 OMR262030:OMR262032 OWN262030:OWN262032 PGJ262030:PGJ262032 PQF262030:PQF262032 QAB262030:QAB262032 QJX262030:QJX262032 QTT262030:QTT262032 RDP262030:RDP262032 RNL262030:RNL262032 RXH262030:RXH262032 SHD262030:SHD262032 SQZ262030:SQZ262032 TAV262030:TAV262032 TKR262030:TKR262032 TUN262030:TUN262032 UEJ262030:UEJ262032 UOF262030:UOF262032 UYB262030:UYB262032 VHX262030:VHX262032 VRT262030:VRT262032 WBP262030:WBP262032 WLL262030:WLL262032 WVH262030:WVH262032 E327745:E327747 IV327566:IV327568 SR327566:SR327568 ACN327566:ACN327568 AMJ327566:AMJ327568 AWF327566:AWF327568 BGB327566:BGB327568 BPX327566:BPX327568 BZT327566:BZT327568 CJP327566:CJP327568 CTL327566:CTL327568 DDH327566:DDH327568 DND327566:DND327568 DWZ327566:DWZ327568 EGV327566:EGV327568 EQR327566:EQR327568 FAN327566:FAN327568 FKJ327566:FKJ327568 FUF327566:FUF327568 GEB327566:GEB327568 GNX327566:GNX327568 GXT327566:GXT327568 HHP327566:HHP327568 HRL327566:HRL327568 IBH327566:IBH327568 ILD327566:ILD327568 IUZ327566:IUZ327568 JEV327566:JEV327568 JOR327566:JOR327568 JYN327566:JYN327568 KIJ327566:KIJ327568 KSF327566:KSF327568 LCB327566:LCB327568 LLX327566:LLX327568 LVT327566:LVT327568 MFP327566:MFP327568 MPL327566:MPL327568 MZH327566:MZH327568 NJD327566:NJD327568 NSZ327566:NSZ327568 OCV327566:OCV327568 OMR327566:OMR327568 OWN327566:OWN327568 PGJ327566:PGJ327568 PQF327566:PQF327568 QAB327566:QAB327568 QJX327566:QJX327568 QTT327566:QTT327568 RDP327566:RDP327568 RNL327566:RNL327568 RXH327566:RXH327568 SHD327566:SHD327568 SQZ327566:SQZ327568 TAV327566:TAV327568 TKR327566:TKR327568 TUN327566:TUN327568 UEJ327566:UEJ327568 UOF327566:UOF327568 UYB327566:UYB327568 VHX327566:VHX327568 VRT327566:VRT327568 WBP327566:WBP327568 WLL327566:WLL327568 WVH327566:WVH327568 E393281:E393283 IV393102:IV393104 SR393102:SR393104 ACN393102:ACN393104 AMJ393102:AMJ393104 AWF393102:AWF393104 BGB393102:BGB393104 BPX393102:BPX393104 BZT393102:BZT393104 CJP393102:CJP393104 CTL393102:CTL393104 DDH393102:DDH393104 DND393102:DND393104 DWZ393102:DWZ393104 EGV393102:EGV393104 EQR393102:EQR393104 FAN393102:FAN393104 FKJ393102:FKJ393104 FUF393102:FUF393104 GEB393102:GEB393104 GNX393102:GNX393104 GXT393102:GXT393104 HHP393102:HHP393104 HRL393102:HRL393104 IBH393102:IBH393104 ILD393102:ILD393104 IUZ393102:IUZ393104 JEV393102:JEV393104 JOR393102:JOR393104 JYN393102:JYN393104 KIJ393102:KIJ393104 KSF393102:KSF393104 LCB393102:LCB393104 LLX393102:LLX393104 LVT393102:LVT393104 MFP393102:MFP393104 MPL393102:MPL393104 MZH393102:MZH393104 NJD393102:NJD393104 NSZ393102:NSZ393104 OCV393102:OCV393104 OMR393102:OMR393104 OWN393102:OWN393104 PGJ393102:PGJ393104 PQF393102:PQF393104 QAB393102:QAB393104 QJX393102:QJX393104 QTT393102:QTT393104 RDP393102:RDP393104 RNL393102:RNL393104 RXH393102:RXH393104 SHD393102:SHD393104 SQZ393102:SQZ393104 TAV393102:TAV393104 TKR393102:TKR393104 TUN393102:TUN393104 UEJ393102:UEJ393104 UOF393102:UOF393104 UYB393102:UYB393104 VHX393102:VHX393104 VRT393102:VRT393104 WBP393102:WBP393104 WLL393102:WLL393104 WVH393102:WVH393104 E458817:E458819 IV458638:IV458640 SR458638:SR458640 ACN458638:ACN458640 AMJ458638:AMJ458640 AWF458638:AWF458640 BGB458638:BGB458640 BPX458638:BPX458640 BZT458638:BZT458640 CJP458638:CJP458640 CTL458638:CTL458640 DDH458638:DDH458640 DND458638:DND458640 DWZ458638:DWZ458640 EGV458638:EGV458640 EQR458638:EQR458640 FAN458638:FAN458640 FKJ458638:FKJ458640 FUF458638:FUF458640 GEB458638:GEB458640 GNX458638:GNX458640 GXT458638:GXT458640 HHP458638:HHP458640 HRL458638:HRL458640 IBH458638:IBH458640 ILD458638:ILD458640 IUZ458638:IUZ458640 JEV458638:JEV458640 JOR458638:JOR458640 JYN458638:JYN458640 KIJ458638:KIJ458640 KSF458638:KSF458640 LCB458638:LCB458640 LLX458638:LLX458640 LVT458638:LVT458640 MFP458638:MFP458640 MPL458638:MPL458640 MZH458638:MZH458640 NJD458638:NJD458640 NSZ458638:NSZ458640 OCV458638:OCV458640 OMR458638:OMR458640 OWN458638:OWN458640 PGJ458638:PGJ458640 PQF458638:PQF458640 QAB458638:QAB458640 QJX458638:QJX458640 QTT458638:QTT458640 RDP458638:RDP458640 RNL458638:RNL458640 RXH458638:RXH458640 SHD458638:SHD458640 SQZ458638:SQZ458640 TAV458638:TAV458640 TKR458638:TKR458640 TUN458638:TUN458640 UEJ458638:UEJ458640 UOF458638:UOF458640 UYB458638:UYB458640 VHX458638:VHX458640 VRT458638:VRT458640 WBP458638:WBP458640 WLL458638:WLL458640 WVH458638:WVH458640 E524353:E524355 IV524174:IV524176 SR524174:SR524176 ACN524174:ACN524176 AMJ524174:AMJ524176 AWF524174:AWF524176 BGB524174:BGB524176 BPX524174:BPX524176 BZT524174:BZT524176 CJP524174:CJP524176 CTL524174:CTL524176 DDH524174:DDH524176 DND524174:DND524176 DWZ524174:DWZ524176 EGV524174:EGV524176 EQR524174:EQR524176 FAN524174:FAN524176 FKJ524174:FKJ524176 FUF524174:FUF524176 GEB524174:GEB524176 GNX524174:GNX524176 GXT524174:GXT524176 HHP524174:HHP524176 HRL524174:HRL524176 IBH524174:IBH524176 ILD524174:ILD524176 IUZ524174:IUZ524176 JEV524174:JEV524176 JOR524174:JOR524176 JYN524174:JYN524176 KIJ524174:KIJ524176 KSF524174:KSF524176 LCB524174:LCB524176 LLX524174:LLX524176 LVT524174:LVT524176 MFP524174:MFP524176 MPL524174:MPL524176 MZH524174:MZH524176 NJD524174:NJD524176 NSZ524174:NSZ524176 OCV524174:OCV524176 OMR524174:OMR524176 OWN524174:OWN524176 PGJ524174:PGJ524176 PQF524174:PQF524176 QAB524174:QAB524176 QJX524174:QJX524176 QTT524174:QTT524176 RDP524174:RDP524176 RNL524174:RNL524176 RXH524174:RXH524176 SHD524174:SHD524176 SQZ524174:SQZ524176 TAV524174:TAV524176 TKR524174:TKR524176 TUN524174:TUN524176 UEJ524174:UEJ524176 UOF524174:UOF524176 UYB524174:UYB524176 VHX524174:VHX524176 VRT524174:VRT524176 WBP524174:WBP524176 WLL524174:WLL524176 WVH524174:WVH524176 E589889:E589891 IV589710:IV589712 SR589710:SR589712 ACN589710:ACN589712 AMJ589710:AMJ589712 AWF589710:AWF589712 BGB589710:BGB589712 BPX589710:BPX589712 BZT589710:BZT589712 CJP589710:CJP589712 CTL589710:CTL589712 DDH589710:DDH589712 DND589710:DND589712 DWZ589710:DWZ589712 EGV589710:EGV589712 EQR589710:EQR589712 FAN589710:FAN589712 FKJ589710:FKJ589712 FUF589710:FUF589712 GEB589710:GEB589712 GNX589710:GNX589712 GXT589710:GXT589712 HHP589710:HHP589712 HRL589710:HRL589712 IBH589710:IBH589712 ILD589710:ILD589712 IUZ589710:IUZ589712 JEV589710:JEV589712 JOR589710:JOR589712 JYN589710:JYN589712 KIJ589710:KIJ589712 KSF589710:KSF589712 LCB589710:LCB589712 LLX589710:LLX589712 LVT589710:LVT589712 MFP589710:MFP589712 MPL589710:MPL589712 MZH589710:MZH589712 NJD589710:NJD589712 NSZ589710:NSZ589712 OCV589710:OCV589712 OMR589710:OMR589712 OWN589710:OWN589712 PGJ589710:PGJ589712 PQF589710:PQF589712 QAB589710:QAB589712 QJX589710:QJX589712 QTT589710:QTT589712 RDP589710:RDP589712 RNL589710:RNL589712 RXH589710:RXH589712 SHD589710:SHD589712 SQZ589710:SQZ589712 TAV589710:TAV589712 TKR589710:TKR589712 TUN589710:TUN589712 UEJ589710:UEJ589712 UOF589710:UOF589712 UYB589710:UYB589712 VHX589710:VHX589712 VRT589710:VRT589712 WBP589710:WBP589712 WLL589710:WLL589712 WVH589710:WVH589712 E655425:E655427 IV655246:IV655248 SR655246:SR655248 ACN655246:ACN655248 AMJ655246:AMJ655248 AWF655246:AWF655248 BGB655246:BGB655248 BPX655246:BPX655248 BZT655246:BZT655248 CJP655246:CJP655248 CTL655246:CTL655248 DDH655246:DDH655248 DND655246:DND655248 DWZ655246:DWZ655248 EGV655246:EGV655248 EQR655246:EQR655248 FAN655246:FAN655248 FKJ655246:FKJ655248 FUF655246:FUF655248 GEB655246:GEB655248 GNX655246:GNX655248 GXT655246:GXT655248 HHP655246:HHP655248 HRL655246:HRL655248 IBH655246:IBH655248 ILD655246:ILD655248 IUZ655246:IUZ655248 JEV655246:JEV655248 JOR655246:JOR655248 JYN655246:JYN655248 KIJ655246:KIJ655248 KSF655246:KSF655248 LCB655246:LCB655248 LLX655246:LLX655248 LVT655246:LVT655248 MFP655246:MFP655248 MPL655246:MPL655248 MZH655246:MZH655248 NJD655246:NJD655248 NSZ655246:NSZ655248 OCV655246:OCV655248 OMR655246:OMR655248 OWN655246:OWN655248 PGJ655246:PGJ655248 PQF655246:PQF655248 QAB655246:QAB655248 QJX655246:QJX655248 QTT655246:QTT655248 RDP655246:RDP655248 RNL655246:RNL655248 RXH655246:RXH655248 SHD655246:SHD655248 SQZ655246:SQZ655248 TAV655246:TAV655248 TKR655246:TKR655248 TUN655246:TUN655248 UEJ655246:UEJ655248 UOF655246:UOF655248 UYB655246:UYB655248 VHX655246:VHX655248 VRT655246:VRT655248 WBP655246:WBP655248 WLL655246:WLL655248 WVH655246:WVH655248 E720961:E720963 IV720782:IV720784 SR720782:SR720784 ACN720782:ACN720784 AMJ720782:AMJ720784 AWF720782:AWF720784 BGB720782:BGB720784 BPX720782:BPX720784 BZT720782:BZT720784 CJP720782:CJP720784 CTL720782:CTL720784 DDH720782:DDH720784 DND720782:DND720784 DWZ720782:DWZ720784 EGV720782:EGV720784 EQR720782:EQR720784 FAN720782:FAN720784 FKJ720782:FKJ720784 FUF720782:FUF720784 GEB720782:GEB720784 GNX720782:GNX720784 GXT720782:GXT720784 HHP720782:HHP720784 HRL720782:HRL720784 IBH720782:IBH720784 ILD720782:ILD720784 IUZ720782:IUZ720784 JEV720782:JEV720784 JOR720782:JOR720784 JYN720782:JYN720784 KIJ720782:KIJ720784 KSF720782:KSF720784 LCB720782:LCB720784 LLX720782:LLX720784 LVT720782:LVT720784 MFP720782:MFP720784 MPL720782:MPL720784 MZH720782:MZH720784 NJD720782:NJD720784 NSZ720782:NSZ720784 OCV720782:OCV720784 OMR720782:OMR720784 OWN720782:OWN720784 PGJ720782:PGJ720784 PQF720782:PQF720784 QAB720782:QAB720784 QJX720782:QJX720784 QTT720782:QTT720784 RDP720782:RDP720784 RNL720782:RNL720784 RXH720782:RXH720784 SHD720782:SHD720784 SQZ720782:SQZ720784 TAV720782:TAV720784 TKR720782:TKR720784 TUN720782:TUN720784 UEJ720782:UEJ720784 UOF720782:UOF720784 UYB720782:UYB720784 VHX720782:VHX720784 VRT720782:VRT720784 WBP720782:WBP720784 WLL720782:WLL720784 WVH720782:WVH720784 E786497:E786499 IV786318:IV786320 SR786318:SR786320 ACN786318:ACN786320 AMJ786318:AMJ786320 AWF786318:AWF786320 BGB786318:BGB786320 BPX786318:BPX786320 BZT786318:BZT786320 CJP786318:CJP786320 CTL786318:CTL786320 DDH786318:DDH786320 DND786318:DND786320 DWZ786318:DWZ786320 EGV786318:EGV786320 EQR786318:EQR786320 FAN786318:FAN786320 FKJ786318:FKJ786320 FUF786318:FUF786320 GEB786318:GEB786320 GNX786318:GNX786320 GXT786318:GXT786320 HHP786318:HHP786320 HRL786318:HRL786320 IBH786318:IBH786320 ILD786318:ILD786320 IUZ786318:IUZ786320 JEV786318:JEV786320 JOR786318:JOR786320 JYN786318:JYN786320 KIJ786318:KIJ786320 KSF786318:KSF786320 LCB786318:LCB786320 LLX786318:LLX786320 LVT786318:LVT786320 MFP786318:MFP786320 MPL786318:MPL786320 MZH786318:MZH786320 NJD786318:NJD786320 NSZ786318:NSZ786320 OCV786318:OCV786320 OMR786318:OMR786320 OWN786318:OWN786320 PGJ786318:PGJ786320 PQF786318:PQF786320 QAB786318:QAB786320 QJX786318:QJX786320 QTT786318:QTT786320 RDP786318:RDP786320 RNL786318:RNL786320 RXH786318:RXH786320 SHD786318:SHD786320 SQZ786318:SQZ786320 TAV786318:TAV786320 TKR786318:TKR786320 TUN786318:TUN786320 UEJ786318:UEJ786320 UOF786318:UOF786320 UYB786318:UYB786320 VHX786318:VHX786320 VRT786318:VRT786320 WBP786318:WBP786320 WLL786318:WLL786320 WVH786318:WVH786320 E852033:E852035 IV851854:IV851856 SR851854:SR851856 ACN851854:ACN851856 AMJ851854:AMJ851856 AWF851854:AWF851856 BGB851854:BGB851856 BPX851854:BPX851856 BZT851854:BZT851856 CJP851854:CJP851856 CTL851854:CTL851856 DDH851854:DDH851856 DND851854:DND851856 DWZ851854:DWZ851856 EGV851854:EGV851856 EQR851854:EQR851856 FAN851854:FAN851856 FKJ851854:FKJ851856 FUF851854:FUF851856 GEB851854:GEB851856 GNX851854:GNX851856 GXT851854:GXT851856 HHP851854:HHP851856 HRL851854:HRL851856 IBH851854:IBH851856 ILD851854:ILD851856 IUZ851854:IUZ851856 JEV851854:JEV851856 JOR851854:JOR851856 JYN851854:JYN851856 KIJ851854:KIJ851856 KSF851854:KSF851856 LCB851854:LCB851856 LLX851854:LLX851856 LVT851854:LVT851856 MFP851854:MFP851856 MPL851854:MPL851856 MZH851854:MZH851856 NJD851854:NJD851856 NSZ851854:NSZ851856 OCV851854:OCV851856 OMR851854:OMR851856 OWN851854:OWN851856 PGJ851854:PGJ851856 PQF851854:PQF851856 QAB851854:QAB851856 QJX851854:QJX851856 QTT851854:QTT851856 RDP851854:RDP851856 RNL851854:RNL851856 RXH851854:RXH851856 SHD851854:SHD851856 SQZ851854:SQZ851856 TAV851854:TAV851856 TKR851854:TKR851856 TUN851854:TUN851856 UEJ851854:UEJ851856 UOF851854:UOF851856 UYB851854:UYB851856 VHX851854:VHX851856 VRT851854:VRT851856 WBP851854:WBP851856 WLL851854:WLL851856 WVH851854:WVH851856 E917569:E917571 IV917390:IV917392 SR917390:SR917392 ACN917390:ACN917392 AMJ917390:AMJ917392 AWF917390:AWF917392 BGB917390:BGB917392 BPX917390:BPX917392 BZT917390:BZT917392 CJP917390:CJP917392 CTL917390:CTL917392 DDH917390:DDH917392 DND917390:DND917392 DWZ917390:DWZ917392 EGV917390:EGV917392 EQR917390:EQR917392 FAN917390:FAN917392 FKJ917390:FKJ917392 FUF917390:FUF917392 GEB917390:GEB917392 GNX917390:GNX917392 GXT917390:GXT917392 HHP917390:HHP917392 HRL917390:HRL917392 IBH917390:IBH917392 ILD917390:ILD917392 IUZ917390:IUZ917392 JEV917390:JEV917392 JOR917390:JOR917392 JYN917390:JYN917392 KIJ917390:KIJ917392 KSF917390:KSF917392 LCB917390:LCB917392 LLX917390:LLX917392 LVT917390:LVT917392 MFP917390:MFP917392 MPL917390:MPL917392 MZH917390:MZH917392 NJD917390:NJD917392 NSZ917390:NSZ917392 OCV917390:OCV917392 OMR917390:OMR917392 OWN917390:OWN917392 PGJ917390:PGJ917392 PQF917390:PQF917392 QAB917390:QAB917392 QJX917390:QJX917392 QTT917390:QTT917392 RDP917390:RDP917392 RNL917390:RNL917392 RXH917390:RXH917392 SHD917390:SHD917392 SQZ917390:SQZ917392 TAV917390:TAV917392 TKR917390:TKR917392 TUN917390:TUN917392 UEJ917390:UEJ917392 UOF917390:UOF917392 UYB917390:UYB917392 VHX917390:VHX917392 VRT917390:VRT917392 WBP917390:WBP917392 WLL917390:WLL917392 WVH917390:WVH917392 E983105:E983107 IV982926:IV982928 SR982926:SR982928 ACN982926:ACN982928 AMJ982926:AMJ982928 AWF982926:AWF982928 BGB982926:BGB982928 BPX982926:BPX982928 BZT982926:BZT982928 CJP982926:CJP982928 CTL982926:CTL982928 DDH982926:DDH982928 DND982926:DND982928 DWZ982926:DWZ982928 EGV982926:EGV982928 EQR982926:EQR982928 FAN982926:FAN982928 FKJ982926:FKJ982928 FUF982926:FUF982928 GEB982926:GEB982928 GNX982926:GNX982928 GXT982926:GXT982928 HHP982926:HHP982928 HRL982926:HRL982928 IBH982926:IBH982928 ILD982926:ILD982928 IUZ982926:IUZ982928 JEV982926:JEV982928 JOR982926:JOR982928 JYN982926:JYN982928 KIJ982926:KIJ982928 KSF982926:KSF982928 LCB982926:LCB982928 LLX982926:LLX982928 LVT982926:LVT982928 MFP982926:MFP982928 MPL982926:MPL982928 MZH982926:MZH982928 NJD982926:NJD982928 NSZ982926:NSZ982928 OCV982926:OCV982928 OMR982926:OMR982928 OWN982926:OWN982928 PGJ982926:PGJ982928 PQF982926:PQF982928 QAB982926:QAB982928 QJX982926:QJX982928 QTT982926:QTT982928 RDP982926:RDP982928 RNL982926:RNL982928 RXH982926:RXH982928 SHD982926:SHD982928 SQZ982926:SQZ982928 TAV982926:TAV982928 TKR982926:TKR982928 TUN982926:TUN982928 UEJ982926:UEJ982928 UOF982926:UOF982928 UYB982926:UYB982928 VHX982926:VHX982928 VRT982926:VRT982928 WBP982926:WBP982928 WLL982926:WLL982928 WVH982926:WVH982928 IV11:IV13 SR11:SR13 ACN11:ACN13 AMJ11:AMJ13 AWF11:AWF13 BGB11:BGB13 BPX11:BPX13 BZT11:BZT13 CJP11:CJP13 CTL11:CTL13 DDH11:DDH13 DND11:DND13 DWZ11:DWZ13 EGV11:EGV13 EQR11:EQR13 FAN11:FAN13 FKJ11:FKJ13 FUF11:FUF13 GEB11:GEB13 GNX11:GNX13 GXT11:GXT13 HHP11:HHP13 HRL11:HRL13 IBH11:IBH13 ILD11:ILD13 IUZ11:IUZ13 JEV11:JEV13 JOR11:JOR13 JYN11:JYN13 KIJ11:KIJ13 KSF11:KSF13 LCB11:LCB13 LLX11:LLX13 LVT11:LVT13 MFP11:MFP13 MPL11:MPL13 MZH11:MZH13 NJD11:NJD13 NSZ11:NSZ13 OCV11:OCV13 OMR11:OMR13 OWN11:OWN13 PGJ11:PGJ13 PQF11:PQF13 QAB11:QAB13 QJX11:QJX13 QTT11:QTT13 RDP11:RDP13 RNL11:RNL13 RXH11:RXH13 SHD11:SHD13 SQZ11:SQZ13 TAV11:TAV13 TKR11:TKR13 TUN11:TUN13 UEJ11:UEJ13 UOF11:UOF13 UYB11:UYB13 VHX11:VHX13 VRT11:VRT13 WBP11:WBP13 WLL11:WLL13 WVH11:WVH13 E65595:E65597 IV65416:IV65418 SR65416:SR65418 ACN65416:ACN65418 AMJ65416:AMJ65418 AWF65416:AWF65418 BGB65416:BGB65418 BPX65416:BPX65418 BZT65416:BZT65418 CJP65416:CJP65418 CTL65416:CTL65418 DDH65416:DDH65418 DND65416:DND65418 DWZ65416:DWZ65418 EGV65416:EGV65418 EQR65416:EQR65418 FAN65416:FAN65418 FKJ65416:FKJ65418 FUF65416:FUF65418 GEB65416:GEB65418 GNX65416:GNX65418 GXT65416:GXT65418 HHP65416:HHP65418 HRL65416:HRL65418 IBH65416:IBH65418 ILD65416:ILD65418 IUZ65416:IUZ65418 JEV65416:JEV65418 JOR65416:JOR65418 JYN65416:JYN65418 KIJ65416:KIJ65418 KSF65416:KSF65418 LCB65416:LCB65418 LLX65416:LLX65418 LVT65416:LVT65418 MFP65416:MFP65418 MPL65416:MPL65418 MZH65416:MZH65418 NJD65416:NJD65418 NSZ65416:NSZ65418 OCV65416:OCV65418 OMR65416:OMR65418 OWN65416:OWN65418 PGJ65416:PGJ65418 PQF65416:PQF65418 QAB65416:QAB65418 QJX65416:QJX65418 QTT65416:QTT65418 RDP65416:RDP65418 RNL65416:RNL65418 RXH65416:RXH65418 SHD65416:SHD65418 SQZ65416:SQZ65418 TAV65416:TAV65418 TKR65416:TKR65418 TUN65416:TUN65418 UEJ65416:UEJ65418 UOF65416:UOF65418 UYB65416:UYB65418 VHX65416:VHX65418 VRT65416:VRT65418 WBP65416:WBP65418 WLL65416:WLL65418 WVH65416:WVH65418 E131131:E131133 IV130952:IV130954 SR130952:SR130954 ACN130952:ACN130954 AMJ130952:AMJ130954 AWF130952:AWF130954 BGB130952:BGB130954 BPX130952:BPX130954 BZT130952:BZT130954 CJP130952:CJP130954 CTL130952:CTL130954 DDH130952:DDH130954 DND130952:DND130954 DWZ130952:DWZ130954 EGV130952:EGV130954 EQR130952:EQR130954 FAN130952:FAN130954 FKJ130952:FKJ130954 FUF130952:FUF130954 GEB130952:GEB130954 GNX130952:GNX130954 GXT130952:GXT130954 HHP130952:HHP130954 HRL130952:HRL130954 IBH130952:IBH130954 ILD130952:ILD130954 IUZ130952:IUZ130954 JEV130952:JEV130954 JOR130952:JOR130954 JYN130952:JYN130954 KIJ130952:KIJ130954 KSF130952:KSF130954 LCB130952:LCB130954 LLX130952:LLX130954 LVT130952:LVT130954 MFP130952:MFP130954 MPL130952:MPL130954 MZH130952:MZH130954 NJD130952:NJD130954 NSZ130952:NSZ130954 OCV130952:OCV130954 OMR130952:OMR130954 OWN130952:OWN130954 PGJ130952:PGJ130954 PQF130952:PQF130954 QAB130952:QAB130954 QJX130952:QJX130954 QTT130952:QTT130954 RDP130952:RDP130954 RNL130952:RNL130954 RXH130952:RXH130954 SHD130952:SHD130954 SQZ130952:SQZ130954 TAV130952:TAV130954 TKR130952:TKR130954 TUN130952:TUN130954 UEJ130952:UEJ130954 UOF130952:UOF130954 UYB130952:UYB130954 VHX130952:VHX130954 VRT130952:VRT130954 WBP130952:WBP130954 WLL130952:WLL130954 WVH130952:WVH130954 E196667:E196669 IV196488:IV196490 SR196488:SR196490 ACN196488:ACN196490 AMJ196488:AMJ196490 AWF196488:AWF196490 BGB196488:BGB196490 BPX196488:BPX196490 BZT196488:BZT196490 CJP196488:CJP196490 CTL196488:CTL196490 DDH196488:DDH196490 DND196488:DND196490 DWZ196488:DWZ196490 EGV196488:EGV196490 EQR196488:EQR196490 FAN196488:FAN196490 FKJ196488:FKJ196490 FUF196488:FUF196490 GEB196488:GEB196490 GNX196488:GNX196490 GXT196488:GXT196490 HHP196488:HHP196490 HRL196488:HRL196490 IBH196488:IBH196490 ILD196488:ILD196490 IUZ196488:IUZ196490 JEV196488:JEV196490 JOR196488:JOR196490 JYN196488:JYN196490 KIJ196488:KIJ196490 KSF196488:KSF196490 LCB196488:LCB196490 LLX196488:LLX196490 LVT196488:LVT196490 MFP196488:MFP196490 MPL196488:MPL196490 MZH196488:MZH196490 NJD196488:NJD196490 NSZ196488:NSZ196490 OCV196488:OCV196490 OMR196488:OMR196490 OWN196488:OWN196490 PGJ196488:PGJ196490 PQF196488:PQF196490 QAB196488:QAB196490 QJX196488:QJX196490 QTT196488:QTT196490 RDP196488:RDP196490 RNL196488:RNL196490 RXH196488:RXH196490 SHD196488:SHD196490 SQZ196488:SQZ196490 TAV196488:TAV196490 TKR196488:TKR196490 TUN196488:TUN196490 UEJ196488:UEJ196490 UOF196488:UOF196490 UYB196488:UYB196490 VHX196488:VHX196490 VRT196488:VRT196490 WBP196488:WBP196490 WLL196488:WLL196490 WVH196488:WVH196490 E262203:E262205 IV262024:IV262026 SR262024:SR262026 ACN262024:ACN262026 AMJ262024:AMJ262026 AWF262024:AWF262026 BGB262024:BGB262026 BPX262024:BPX262026 BZT262024:BZT262026 CJP262024:CJP262026 CTL262024:CTL262026 DDH262024:DDH262026 DND262024:DND262026 DWZ262024:DWZ262026 EGV262024:EGV262026 EQR262024:EQR262026 FAN262024:FAN262026 FKJ262024:FKJ262026 FUF262024:FUF262026 GEB262024:GEB262026 GNX262024:GNX262026 GXT262024:GXT262026 HHP262024:HHP262026 HRL262024:HRL262026 IBH262024:IBH262026 ILD262024:ILD262026 IUZ262024:IUZ262026 JEV262024:JEV262026 JOR262024:JOR262026 JYN262024:JYN262026 KIJ262024:KIJ262026 KSF262024:KSF262026 LCB262024:LCB262026 LLX262024:LLX262026 LVT262024:LVT262026 MFP262024:MFP262026 MPL262024:MPL262026 MZH262024:MZH262026 NJD262024:NJD262026 NSZ262024:NSZ262026 OCV262024:OCV262026 OMR262024:OMR262026 OWN262024:OWN262026 PGJ262024:PGJ262026 PQF262024:PQF262026 QAB262024:QAB262026 QJX262024:QJX262026 QTT262024:QTT262026 RDP262024:RDP262026 RNL262024:RNL262026 RXH262024:RXH262026 SHD262024:SHD262026 SQZ262024:SQZ262026 TAV262024:TAV262026 TKR262024:TKR262026 TUN262024:TUN262026 UEJ262024:UEJ262026 UOF262024:UOF262026 UYB262024:UYB262026 VHX262024:VHX262026 VRT262024:VRT262026 WBP262024:WBP262026 WLL262024:WLL262026 WVH262024:WVH262026 E327739:E327741 IV327560:IV327562 SR327560:SR327562 ACN327560:ACN327562 AMJ327560:AMJ327562 AWF327560:AWF327562 BGB327560:BGB327562 BPX327560:BPX327562 BZT327560:BZT327562 CJP327560:CJP327562 CTL327560:CTL327562 DDH327560:DDH327562 DND327560:DND327562 DWZ327560:DWZ327562 EGV327560:EGV327562 EQR327560:EQR327562 FAN327560:FAN327562 FKJ327560:FKJ327562 FUF327560:FUF327562 GEB327560:GEB327562 GNX327560:GNX327562 GXT327560:GXT327562 HHP327560:HHP327562 HRL327560:HRL327562 IBH327560:IBH327562 ILD327560:ILD327562 IUZ327560:IUZ327562 JEV327560:JEV327562 JOR327560:JOR327562 JYN327560:JYN327562 KIJ327560:KIJ327562 KSF327560:KSF327562 LCB327560:LCB327562 LLX327560:LLX327562 LVT327560:LVT327562 MFP327560:MFP327562 MPL327560:MPL327562 MZH327560:MZH327562 NJD327560:NJD327562 NSZ327560:NSZ327562 OCV327560:OCV327562 OMR327560:OMR327562 OWN327560:OWN327562 PGJ327560:PGJ327562 PQF327560:PQF327562 QAB327560:QAB327562 QJX327560:QJX327562 QTT327560:QTT327562 RDP327560:RDP327562 RNL327560:RNL327562 RXH327560:RXH327562 SHD327560:SHD327562 SQZ327560:SQZ327562 TAV327560:TAV327562 TKR327560:TKR327562 TUN327560:TUN327562 UEJ327560:UEJ327562 UOF327560:UOF327562 UYB327560:UYB327562 VHX327560:VHX327562 VRT327560:VRT327562 WBP327560:WBP327562 WLL327560:WLL327562 WVH327560:WVH327562 E393275:E393277 IV393096:IV393098 SR393096:SR393098 ACN393096:ACN393098 AMJ393096:AMJ393098 AWF393096:AWF393098 BGB393096:BGB393098 BPX393096:BPX393098 BZT393096:BZT393098 CJP393096:CJP393098 CTL393096:CTL393098 DDH393096:DDH393098 DND393096:DND393098 DWZ393096:DWZ393098 EGV393096:EGV393098 EQR393096:EQR393098 FAN393096:FAN393098 FKJ393096:FKJ393098 FUF393096:FUF393098 GEB393096:GEB393098 GNX393096:GNX393098 GXT393096:GXT393098 HHP393096:HHP393098 HRL393096:HRL393098 IBH393096:IBH393098 ILD393096:ILD393098 IUZ393096:IUZ393098 JEV393096:JEV393098 JOR393096:JOR393098 JYN393096:JYN393098 KIJ393096:KIJ393098 KSF393096:KSF393098 LCB393096:LCB393098 LLX393096:LLX393098 LVT393096:LVT393098 MFP393096:MFP393098 MPL393096:MPL393098 MZH393096:MZH393098 NJD393096:NJD393098 NSZ393096:NSZ393098 OCV393096:OCV393098 OMR393096:OMR393098 OWN393096:OWN393098 PGJ393096:PGJ393098 PQF393096:PQF393098 QAB393096:QAB393098 QJX393096:QJX393098 QTT393096:QTT393098 RDP393096:RDP393098 RNL393096:RNL393098 RXH393096:RXH393098 SHD393096:SHD393098 SQZ393096:SQZ393098 TAV393096:TAV393098 TKR393096:TKR393098 TUN393096:TUN393098 UEJ393096:UEJ393098 UOF393096:UOF393098 UYB393096:UYB393098 VHX393096:VHX393098 VRT393096:VRT393098 WBP393096:WBP393098 WLL393096:WLL393098 WVH393096:WVH393098 E458811:E458813 IV458632:IV458634 SR458632:SR458634 ACN458632:ACN458634 AMJ458632:AMJ458634 AWF458632:AWF458634 BGB458632:BGB458634 BPX458632:BPX458634 BZT458632:BZT458634 CJP458632:CJP458634 CTL458632:CTL458634 DDH458632:DDH458634 DND458632:DND458634 DWZ458632:DWZ458634 EGV458632:EGV458634 EQR458632:EQR458634 FAN458632:FAN458634 FKJ458632:FKJ458634 FUF458632:FUF458634 GEB458632:GEB458634 GNX458632:GNX458634 GXT458632:GXT458634 HHP458632:HHP458634 HRL458632:HRL458634 IBH458632:IBH458634 ILD458632:ILD458634 IUZ458632:IUZ458634 JEV458632:JEV458634 JOR458632:JOR458634 JYN458632:JYN458634 KIJ458632:KIJ458634 KSF458632:KSF458634 LCB458632:LCB458634 LLX458632:LLX458634 LVT458632:LVT458634 MFP458632:MFP458634 MPL458632:MPL458634 MZH458632:MZH458634 NJD458632:NJD458634 NSZ458632:NSZ458634 OCV458632:OCV458634 OMR458632:OMR458634 OWN458632:OWN458634 PGJ458632:PGJ458634 PQF458632:PQF458634 QAB458632:QAB458634 QJX458632:QJX458634 QTT458632:QTT458634 RDP458632:RDP458634 RNL458632:RNL458634 RXH458632:RXH458634 SHD458632:SHD458634 SQZ458632:SQZ458634 TAV458632:TAV458634 TKR458632:TKR458634 TUN458632:TUN458634 UEJ458632:UEJ458634 UOF458632:UOF458634 UYB458632:UYB458634 VHX458632:VHX458634 VRT458632:VRT458634 WBP458632:WBP458634 WLL458632:WLL458634 WVH458632:WVH458634 E524347:E524349 IV524168:IV524170 SR524168:SR524170 ACN524168:ACN524170 AMJ524168:AMJ524170 AWF524168:AWF524170 BGB524168:BGB524170 BPX524168:BPX524170 BZT524168:BZT524170 CJP524168:CJP524170 CTL524168:CTL524170 DDH524168:DDH524170 DND524168:DND524170 DWZ524168:DWZ524170 EGV524168:EGV524170 EQR524168:EQR524170 FAN524168:FAN524170 FKJ524168:FKJ524170 FUF524168:FUF524170 GEB524168:GEB524170 GNX524168:GNX524170 GXT524168:GXT524170 HHP524168:HHP524170 HRL524168:HRL524170 IBH524168:IBH524170 ILD524168:ILD524170 IUZ524168:IUZ524170 JEV524168:JEV524170 JOR524168:JOR524170 JYN524168:JYN524170 KIJ524168:KIJ524170 KSF524168:KSF524170 LCB524168:LCB524170 LLX524168:LLX524170 LVT524168:LVT524170 MFP524168:MFP524170 MPL524168:MPL524170 MZH524168:MZH524170 NJD524168:NJD524170 NSZ524168:NSZ524170 OCV524168:OCV524170 OMR524168:OMR524170 OWN524168:OWN524170 PGJ524168:PGJ524170 PQF524168:PQF524170 QAB524168:QAB524170 QJX524168:QJX524170 QTT524168:QTT524170 RDP524168:RDP524170 RNL524168:RNL524170 RXH524168:RXH524170 SHD524168:SHD524170 SQZ524168:SQZ524170 TAV524168:TAV524170 TKR524168:TKR524170 TUN524168:TUN524170 UEJ524168:UEJ524170 UOF524168:UOF524170 UYB524168:UYB524170 VHX524168:VHX524170 VRT524168:VRT524170 WBP524168:WBP524170 WLL524168:WLL524170 WVH524168:WVH524170 E589883:E589885 IV589704:IV589706 SR589704:SR589706 ACN589704:ACN589706 AMJ589704:AMJ589706 AWF589704:AWF589706 BGB589704:BGB589706 BPX589704:BPX589706 BZT589704:BZT589706 CJP589704:CJP589706 CTL589704:CTL589706 DDH589704:DDH589706 DND589704:DND589706 DWZ589704:DWZ589706 EGV589704:EGV589706 EQR589704:EQR589706 FAN589704:FAN589706 FKJ589704:FKJ589706 FUF589704:FUF589706 GEB589704:GEB589706 GNX589704:GNX589706 GXT589704:GXT589706 HHP589704:HHP589706 HRL589704:HRL589706 IBH589704:IBH589706 ILD589704:ILD589706 IUZ589704:IUZ589706 JEV589704:JEV589706 JOR589704:JOR589706 JYN589704:JYN589706 KIJ589704:KIJ589706 KSF589704:KSF589706 LCB589704:LCB589706 LLX589704:LLX589706 LVT589704:LVT589706 MFP589704:MFP589706 MPL589704:MPL589706 MZH589704:MZH589706 NJD589704:NJD589706 NSZ589704:NSZ589706 OCV589704:OCV589706 OMR589704:OMR589706 OWN589704:OWN589706 PGJ589704:PGJ589706 PQF589704:PQF589706 QAB589704:QAB589706 QJX589704:QJX589706 QTT589704:QTT589706 RDP589704:RDP589706 RNL589704:RNL589706 RXH589704:RXH589706 SHD589704:SHD589706 SQZ589704:SQZ589706 TAV589704:TAV589706 TKR589704:TKR589706 TUN589704:TUN589706 UEJ589704:UEJ589706 UOF589704:UOF589706 UYB589704:UYB589706 VHX589704:VHX589706 VRT589704:VRT589706 WBP589704:WBP589706 WLL589704:WLL589706 WVH589704:WVH589706 E655419:E655421 IV655240:IV655242 SR655240:SR655242 ACN655240:ACN655242 AMJ655240:AMJ655242 AWF655240:AWF655242 BGB655240:BGB655242 BPX655240:BPX655242 BZT655240:BZT655242 CJP655240:CJP655242 CTL655240:CTL655242 DDH655240:DDH655242 DND655240:DND655242 DWZ655240:DWZ655242 EGV655240:EGV655242 EQR655240:EQR655242 FAN655240:FAN655242 FKJ655240:FKJ655242 FUF655240:FUF655242 GEB655240:GEB655242 GNX655240:GNX655242 GXT655240:GXT655242 HHP655240:HHP655242 HRL655240:HRL655242 IBH655240:IBH655242 ILD655240:ILD655242 IUZ655240:IUZ655242 JEV655240:JEV655242 JOR655240:JOR655242 JYN655240:JYN655242 KIJ655240:KIJ655242 KSF655240:KSF655242 LCB655240:LCB655242 LLX655240:LLX655242 LVT655240:LVT655242 MFP655240:MFP655242 MPL655240:MPL655242 MZH655240:MZH655242 NJD655240:NJD655242 NSZ655240:NSZ655242 OCV655240:OCV655242 OMR655240:OMR655242 OWN655240:OWN655242 PGJ655240:PGJ655242 PQF655240:PQF655242 QAB655240:QAB655242 QJX655240:QJX655242 QTT655240:QTT655242 RDP655240:RDP655242 RNL655240:RNL655242 RXH655240:RXH655242 SHD655240:SHD655242 SQZ655240:SQZ655242 TAV655240:TAV655242 TKR655240:TKR655242 TUN655240:TUN655242 UEJ655240:UEJ655242 UOF655240:UOF655242 UYB655240:UYB655242 VHX655240:VHX655242 VRT655240:VRT655242 WBP655240:WBP655242 WLL655240:WLL655242 WVH655240:WVH655242 E720955:E720957 IV720776:IV720778 SR720776:SR720778 ACN720776:ACN720778 AMJ720776:AMJ720778 AWF720776:AWF720778 BGB720776:BGB720778 BPX720776:BPX720778 BZT720776:BZT720778 CJP720776:CJP720778 CTL720776:CTL720778 DDH720776:DDH720778 DND720776:DND720778 DWZ720776:DWZ720778 EGV720776:EGV720778 EQR720776:EQR720778 FAN720776:FAN720778 FKJ720776:FKJ720778 FUF720776:FUF720778 GEB720776:GEB720778 GNX720776:GNX720778 GXT720776:GXT720778 HHP720776:HHP720778 HRL720776:HRL720778 IBH720776:IBH720778 ILD720776:ILD720778 IUZ720776:IUZ720778 JEV720776:JEV720778 JOR720776:JOR720778 JYN720776:JYN720778 KIJ720776:KIJ720778 KSF720776:KSF720778 LCB720776:LCB720778 LLX720776:LLX720778 LVT720776:LVT720778 MFP720776:MFP720778 MPL720776:MPL720778 MZH720776:MZH720778 NJD720776:NJD720778 NSZ720776:NSZ720778 OCV720776:OCV720778 OMR720776:OMR720778 OWN720776:OWN720778 PGJ720776:PGJ720778 PQF720776:PQF720778 QAB720776:QAB720778 QJX720776:QJX720778 QTT720776:QTT720778 RDP720776:RDP720778 RNL720776:RNL720778 RXH720776:RXH720778 SHD720776:SHD720778 SQZ720776:SQZ720778 TAV720776:TAV720778 TKR720776:TKR720778 TUN720776:TUN720778 UEJ720776:UEJ720778 UOF720776:UOF720778 UYB720776:UYB720778 VHX720776:VHX720778 VRT720776:VRT720778 WBP720776:WBP720778 WLL720776:WLL720778 WVH720776:WVH720778 E786491:E786493 IV786312:IV786314 SR786312:SR786314 ACN786312:ACN786314 AMJ786312:AMJ786314 AWF786312:AWF786314 BGB786312:BGB786314 BPX786312:BPX786314 BZT786312:BZT786314 CJP786312:CJP786314 CTL786312:CTL786314 DDH786312:DDH786314 DND786312:DND786314 DWZ786312:DWZ786314 EGV786312:EGV786314 EQR786312:EQR786314 FAN786312:FAN786314 FKJ786312:FKJ786314 FUF786312:FUF786314 GEB786312:GEB786314 GNX786312:GNX786314 GXT786312:GXT786314 HHP786312:HHP786314 HRL786312:HRL786314 IBH786312:IBH786314 ILD786312:ILD786314 IUZ786312:IUZ786314 JEV786312:JEV786314 JOR786312:JOR786314 JYN786312:JYN786314 KIJ786312:KIJ786314 KSF786312:KSF786314 LCB786312:LCB786314 LLX786312:LLX786314 LVT786312:LVT786314 MFP786312:MFP786314 MPL786312:MPL786314 MZH786312:MZH786314 NJD786312:NJD786314 NSZ786312:NSZ786314 OCV786312:OCV786314 OMR786312:OMR786314 OWN786312:OWN786314 PGJ786312:PGJ786314 PQF786312:PQF786314 QAB786312:QAB786314 QJX786312:QJX786314 QTT786312:QTT786314 RDP786312:RDP786314 RNL786312:RNL786314 RXH786312:RXH786314 SHD786312:SHD786314 SQZ786312:SQZ786314 TAV786312:TAV786314 TKR786312:TKR786314 TUN786312:TUN786314 UEJ786312:UEJ786314 UOF786312:UOF786314 UYB786312:UYB786314 VHX786312:VHX786314 VRT786312:VRT786314 WBP786312:WBP786314 WLL786312:WLL786314 WVH786312:WVH786314 E852027:E852029 IV851848:IV851850 SR851848:SR851850 ACN851848:ACN851850 AMJ851848:AMJ851850 AWF851848:AWF851850 BGB851848:BGB851850 BPX851848:BPX851850 BZT851848:BZT851850 CJP851848:CJP851850 CTL851848:CTL851850 DDH851848:DDH851850 DND851848:DND851850 DWZ851848:DWZ851850 EGV851848:EGV851850 EQR851848:EQR851850 FAN851848:FAN851850 FKJ851848:FKJ851850 FUF851848:FUF851850 GEB851848:GEB851850 GNX851848:GNX851850 GXT851848:GXT851850 HHP851848:HHP851850 HRL851848:HRL851850 IBH851848:IBH851850 ILD851848:ILD851850 IUZ851848:IUZ851850 JEV851848:JEV851850 JOR851848:JOR851850 JYN851848:JYN851850 KIJ851848:KIJ851850 KSF851848:KSF851850 LCB851848:LCB851850 LLX851848:LLX851850 LVT851848:LVT851850 MFP851848:MFP851850 MPL851848:MPL851850 MZH851848:MZH851850 NJD851848:NJD851850 NSZ851848:NSZ851850 OCV851848:OCV851850 OMR851848:OMR851850 OWN851848:OWN851850 PGJ851848:PGJ851850 PQF851848:PQF851850 QAB851848:QAB851850 QJX851848:QJX851850 QTT851848:QTT851850 RDP851848:RDP851850 RNL851848:RNL851850 RXH851848:RXH851850 SHD851848:SHD851850 SQZ851848:SQZ851850 TAV851848:TAV851850 TKR851848:TKR851850 TUN851848:TUN851850 UEJ851848:UEJ851850 UOF851848:UOF851850 UYB851848:UYB851850 VHX851848:VHX851850 VRT851848:VRT851850 WBP851848:WBP851850 WLL851848:WLL851850 WVH851848:WVH851850 E917563:E917565 IV917384:IV917386 SR917384:SR917386 ACN917384:ACN917386 AMJ917384:AMJ917386 AWF917384:AWF917386 BGB917384:BGB917386 BPX917384:BPX917386 BZT917384:BZT917386 CJP917384:CJP917386 CTL917384:CTL917386 DDH917384:DDH917386 DND917384:DND917386 DWZ917384:DWZ917386 EGV917384:EGV917386 EQR917384:EQR917386 FAN917384:FAN917386 FKJ917384:FKJ917386 FUF917384:FUF917386 GEB917384:GEB917386 GNX917384:GNX917386 GXT917384:GXT917386 HHP917384:HHP917386 HRL917384:HRL917386 IBH917384:IBH917386 ILD917384:ILD917386 IUZ917384:IUZ917386 JEV917384:JEV917386 JOR917384:JOR917386 JYN917384:JYN917386 KIJ917384:KIJ917386 KSF917384:KSF917386 LCB917384:LCB917386 LLX917384:LLX917386 LVT917384:LVT917386 MFP917384:MFP917386 MPL917384:MPL917386 MZH917384:MZH917386 NJD917384:NJD917386 NSZ917384:NSZ917386 OCV917384:OCV917386 OMR917384:OMR917386 OWN917384:OWN917386 PGJ917384:PGJ917386 PQF917384:PQF917386 QAB917384:QAB917386 QJX917384:QJX917386 QTT917384:QTT917386 RDP917384:RDP917386 RNL917384:RNL917386 RXH917384:RXH917386 SHD917384:SHD917386 SQZ917384:SQZ917386 TAV917384:TAV917386 TKR917384:TKR917386 TUN917384:TUN917386 UEJ917384:UEJ917386 UOF917384:UOF917386 UYB917384:UYB917386 VHX917384:VHX917386 VRT917384:VRT917386 WBP917384:WBP917386 WLL917384:WLL917386 WVH917384:WVH917386 E983099:E983101 IV982920:IV982922 SR982920:SR982922 ACN982920:ACN982922 AMJ982920:AMJ982922 AWF982920:AWF982922 BGB982920:BGB982922 BPX982920:BPX982922 BZT982920:BZT982922 CJP982920:CJP982922 CTL982920:CTL982922 DDH982920:DDH982922 DND982920:DND982922 DWZ982920:DWZ982922 EGV982920:EGV982922 EQR982920:EQR982922 FAN982920:FAN982922 FKJ982920:FKJ982922 FUF982920:FUF982922 GEB982920:GEB982922 GNX982920:GNX982922 GXT982920:GXT982922 HHP982920:HHP982922 HRL982920:HRL982922 IBH982920:IBH982922 ILD982920:ILD982922 IUZ982920:IUZ982922 JEV982920:JEV982922 JOR982920:JOR982922 JYN982920:JYN982922 KIJ982920:KIJ982922 KSF982920:KSF982922 LCB982920:LCB982922 LLX982920:LLX982922 LVT982920:LVT982922 MFP982920:MFP982922 MPL982920:MPL982922 MZH982920:MZH982922 NJD982920:NJD982922 NSZ982920:NSZ982922 OCV982920:OCV982922 OMR982920:OMR982922 OWN982920:OWN982922 PGJ982920:PGJ982922 PQF982920:PQF982922 QAB982920:QAB982922 QJX982920:QJX982922 QTT982920:QTT982922 RDP982920:RDP982922 RNL982920:RNL982922 RXH982920:RXH982922 SHD982920:SHD982922 SQZ982920:SQZ982922 TAV982920:TAV982922 TKR982920:TKR982922 TUN982920:TUN982922 UEJ982920:UEJ982922 UOF982920:UOF982922 UYB982920:UYB982922 VHX982920:VHX982922 VRT982920:VRT982922 WBP982920:WBP982922 WLL982920:WLL982922 WVH982920:WVH982922 E65590:E65592 IV65411:IV65413 SR65411:SR65413 ACN65411:ACN65413 AMJ65411:AMJ65413 AWF65411:AWF65413 BGB65411:BGB65413 BPX65411:BPX65413 BZT65411:BZT65413 CJP65411:CJP65413 CTL65411:CTL65413 DDH65411:DDH65413 DND65411:DND65413 DWZ65411:DWZ65413 EGV65411:EGV65413 EQR65411:EQR65413 FAN65411:FAN65413 FKJ65411:FKJ65413 FUF65411:FUF65413 GEB65411:GEB65413 GNX65411:GNX65413 GXT65411:GXT65413 HHP65411:HHP65413 HRL65411:HRL65413 IBH65411:IBH65413 ILD65411:ILD65413 IUZ65411:IUZ65413 JEV65411:JEV65413 JOR65411:JOR65413 JYN65411:JYN65413 KIJ65411:KIJ65413 KSF65411:KSF65413 LCB65411:LCB65413 LLX65411:LLX65413 LVT65411:LVT65413 MFP65411:MFP65413 MPL65411:MPL65413 MZH65411:MZH65413 NJD65411:NJD65413 NSZ65411:NSZ65413 OCV65411:OCV65413 OMR65411:OMR65413 OWN65411:OWN65413 PGJ65411:PGJ65413 PQF65411:PQF65413 QAB65411:QAB65413 QJX65411:QJX65413 QTT65411:QTT65413 RDP65411:RDP65413 RNL65411:RNL65413 RXH65411:RXH65413 SHD65411:SHD65413 SQZ65411:SQZ65413 TAV65411:TAV65413 TKR65411:TKR65413 TUN65411:TUN65413 UEJ65411:UEJ65413 UOF65411:UOF65413 UYB65411:UYB65413 VHX65411:VHX65413 VRT65411:VRT65413 WBP65411:WBP65413 WLL65411:WLL65413 WVH65411:WVH65413 E131126:E131128 IV130947:IV130949 SR130947:SR130949 ACN130947:ACN130949 AMJ130947:AMJ130949 AWF130947:AWF130949 BGB130947:BGB130949 BPX130947:BPX130949 BZT130947:BZT130949 CJP130947:CJP130949 CTL130947:CTL130949 DDH130947:DDH130949 DND130947:DND130949 DWZ130947:DWZ130949 EGV130947:EGV130949 EQR130947:EQR130949 FAN130947:FAN130949 FKJ130947:FKJ130949 FUF130947:FUF130949 GEB130947:GEB130949 GNX130947:GNX130949 GXT130947:GXT130949 HHP130947:HHP130949 HRL130947:HRL130949 IBH130947:IBH130949 ILD130947:ILD130949 IUZ130947:IUZ130949 JEV130947:JEV130949 JOR130947:JOR130949 JYN130947:JYN130949 KIJ130947:KIJ130949 KSF130947:KSF130949 LCB130947:LCB130949 LLX130947:LLX130949 LVT130947:LVT130949 MFP130947:MFP130949 MPL130947:MPL130949 MZH130947:MZH130949 NJD130947:NJD130949 NSZ130947:NSZ130949 OCV130947:OCV130949 OMR130947:OMR130949 OWN130947:OWN130949 PGJ130947:PGJ130949 PQF130947:PQF130949 QAB130947:QAB130949 QJX130947:QJX130949 QTT130947:QTT130949 RDP130947:RDP130949 RNL130947:RNL130949 RXH130947:RXH130949 SHD130947:SHD130949 SQZ130947:SQZ130949 TAV130947:TAV130949 TKR130947:TKR130949 TUN130947:TUN130949 UEJ130947:UEJ130949 UOF130947:UOF130949 UYB130947:UYB130949 VHX130947:VHX130949 VRT130947:VRT130949 WBP130947:WBP130949 WLL130947:WLL130949 WVH130947:WVH130949 E196662:E196664 IV196483:IV196485 SR196483:SR196485 ACN196483:ACN196485 AMJ196483:AMJ196485 AWF196483:AWF196485 BGB196483:BGB196485 BPX196483:BPX196485 BZT196483:BZT196485 CJP196483:CJP196485 CTL196483:CTL196485 DDH196483:DDH196485 DND196483:DND196485 DWZ196483:DWZ196485 EGV196483:EGV196485 EQR196483:EQR196485 FAN196483:FAN196485 FKJ196483:FKJ196485 FUF196483:FUF196485 GEB196483:GEB196485 GNX196483:GNX196485 GXT196483:GXT196485 HHP196483:HHP196485 HRL196483:HRL196485 IBH196483:IBH196485 ILD196483:ILD196485 IUZ196483:IUZ196485 JEV196483:JEV196485 JOR196483:JOR196485 JYN196483:JYN196485 KIJ196483:KIJ196485 KSF196483:KSF196485 LCB196483:LCB196485 LLX196483:LLX196485 LVT196483:LVT196485 MFP196483:MFP196485 MPL196483:MPL196485 MZH196483:MZH196485 NJD196483:NJD196485 NSZ196483:NSZ196485 OCV196483:OCV196485 OMR196483:OMR196485 OWN196483:OWN196485 PGJ196483:PGJ196485 PQF196483:PQF196485 QAB196483:QAB196485 QJX196483:QJX196485 QTT196483:QTT196485 RDP196483:RDP196485 RNL196483:RNL196485 RXH196483:RXH196485 SHD196483:SHD196485 SQZ196483:SQZ196485 TAV196483:TAV196485 TKR196483:TKR196485 TUN196483:TUN196485 UEJ196483:UEJ196485 UOF196483:UOF196485 UYB196483:UYB196485 VHX196483:VHX196485 VRT196483:VRT196485 WBP196483:WBP196485 WLL196483:WLL196485 WVH196483:WVH196485 E262198:E262200 IV262019:IV262021 SR262019:SR262021 ACN262019:ACN262021 AMJ262019:AMJ262021 AWF262019:AWF262021 BGB262019:BGB262021 BPX262019:BPX262021 BZT262019:BZT262021 CJP262019:CJP262021 CTL262019:CTL262021 DDH262019:DDH262021 DND262019:DND262021 DWZ262019:DWZ262021 EGV262019:EGV262021 EQR262019:EQR262021 FAN262019:FAN262021 FKJ262019:FKJ262021 FUF262019:FUF262021 GEB262019:GEB262021 GNX262019:GNX262021 GXT262019:GXT262021 HHP262019:HHP262021 HRL262019:HRL262021 IBH262019:IBH262021 ILD262019:ILD262021 IUZ262019:IUZ262021 JEV262019:JEV262021 JOR262019:JOR262021 JYN262019:JYN262021 KIJ262019:KIJ262021 KSF262019:KSF262021 LCB262019:LCB262021 LLX262019:LLX262021 LVT262019:LVT262021 MFP262019:MFP262021 MPL262019:MPL262021 MZH262019:MZH262021 NJD262019:NJD262021 NSZ262019:NSZ262021 OCV262019:OCV262021 OMR262019:OMR262021 OWN262019:OWN262021 PGJ262019:PGJ262021 PQF262019:PQF262021 QAB262019:QAB262021 QJX262019:QJX262021 QTT262019:QTT262021 RDP262019:RDP262021 RNL262019:RNL262021 RXH262019:RXH262021 SHD262019:SHD262021 SQZ262019:SQZ262021 TAV262019:TAV262021 TKR262019:TKR262021 TUN262019:TUN262021 UEJ262019:UEJ262021 UOF262019:UOF262021 UYB262019:UYB262021 VHX262019:VHX262021 VRT262019:VRT262021 WBP262019:WBP262021 WLL262019:WLL262021 WVH262019:WVH262021 E327734:E327736 IV327555:IV327557 SR327555:SR327557 ACN327555:ACN327557 AMJ327555:AMJ327557 AWF327555:AWF327557 BGB327555:BGB327557 BPX327555:BPX327557 BZT327555:BZT327557 CJP327555:CJP327557 CTL327555:CTL327557 DDH327555:DDH327557 DND327555:DND327557 DWZ327555:DWZ327557 EGV327555:EGV327557 EQR327555:EQR327557 FAN327555:FAN327557 FKJ327555:FKJ327557 FUF327555:FUF327557 GEB327555:GEB327557 GNX327555:GNX327557 GXT327555:GXT327557 HHP327555:HHP327557 HRL327555:HRL327557 IBH327555:IBH327557 ILD327555:ILD327557 IUZ327555:IUZ327557 JEV327555:JEV327557 JOR327555:JOR327557 JYN327555:JYN327557 KIJ327555:KIJ327557 KSF327555:KSF327557 LCB327555:LCB327557 LLX327555:LLX327557 LVT327555:LVT327557 MFP327555:MFP327557 MPL327555:MPL327557 MZH327555:MZH327557 NJD327555:NJD327557 NSZ327555:NSZ327557 OCV327555:OCV327557 OMR327555:OMR327557 OWN327555:OWN327557 PGJ327555:PGJ327557 PQF327555:PQF327557 QAB327555:QAB327557 QJX327555:QJX327557 QTT327555:QTT327557 RDP327555:RDP327557 RNL327555:RNL327557 RXH327555:RXH327557 SHD327555:SHD327557 SQZ327555:SQZ327557 TAV327555:TAV327557 TKR327555:TKR327557 TUN327555:TUN327557 UEJ327555:UEJ327557 UOF327555:UOF327557 UYB327555:UYB327557 VHX327555:VHX327557 VRT327555:VRT327557 WBP327555:WBP327557 WLL327555:WLL327557 WVH327555:WVH327557 E393270:E393272 IV393091:IV393093 SR393091:SR393093 ACN393091:ACN393093 AMJ393091:AMJ393093 AWF393091:AWF393093 BGB393091:BGB393093 BPX393091:BPX393093 BZT393091:BZT393093 CJP393091:CJP393093 CTL393091:CTL393093 DDH393091:DDH393093 DND393091:DND393093 DWZ393091:DWZ393093 EGV393091:EGV393093 EQR393091:EQR393093 FAN393091:FAN393093 FKJ393091:FKJ393093 FUF393091:FUF393093 GEB393091:GEB393093 GNX393091:GNX393093 GXT393091:GXT393093 HHP393091:HHP393093 HRL393091:HRL393093 IBH393091:IBH393093 ILD393091:ILD393093 IUZ393091:IUZ393093 JEV393091:JEV393093 JOR393091:JOR393093 JYN393091:JYN393093 KIJ393091:KIJ393093 KSF393091:KSF393093 LCB393091:LCB393093 LLX393091:LLX393093 LVT393091:LVT393093 MFP393091:MFP393093 MPL393091:MPL393093 MZH393091:MZH393093 NJD393091:NJD393093 NSZ393091:NSZ393093 OCV393091:OCV393093 OMR393091:OMR393093 OWN393091:OWN393093 PGJ393091:PGJ393093 PQF393091:PQF393093 QAB393091:QAB393093 QJX393091:QJX393093 QTT393091:QTT393093 RDP393091:RDP393093 RNL393091:RNL393093 RXH393091:RXH393093 SHD393091:SHD393093 SQZ393091:SQZ393093 TAV393091:TAV393093 TKR393091:TKR393093 TUN393091:TUN393093 UEJ393091:UEJ393093 UOF393091:UOF393093 UYB393091:UYB393093 VHX393091:VHX393093 VRT393091:VRT393093 WBP393091:WBP393093 WLL393091:WLL393093 WVH393091:WVH393093 E458806:E458808 IV458627:IV458629 SR458627:SR458629 ACN458627:ACN458629 AMJ458627:AMJ458629 AWF458627:AWF458629 BGB458627:BGB458629 BPX458627:BPX458629 BZT458627:BZT458629 CJP458627:CJP458629 CTL458627:CTL458629 DDH458627:DDH458629 DND458627:DND458629 DWZ458627:DWZ458629 EGV458627:EGV458629 EQR458627:EQR458629 FAN458627:FAN458629 FKJ458627:FKJ458629 FUF458627:FUF458629 GEB458627:GEB458629 GNX458627:GNX458629 GXT458627:GXT458629 HHP458627:HHP458629 HRL458627:HRL458629 IBH458627:IBH458629 ILD458627:ILD458629 IUZ458627:IUZ458629 JEV458627:JEV458629 JOR458627:JOR458629 JYN458627:JYN458629 KIJ458627:KIJ458629 KSF458627:KSF458629 LCB458627:LCB458629 LLX458627:LLX458629 LVT458627:LVT458629 MFP458627:MFP458629 MPL458627:MPL458629 MZH458627:MZH458629 NJD458627:NJD458629 NSZ458627:NSZ458629 OCV458627:OCV458629 OMR458627:OMR458629 OWN458627:OWN458629 PGJ458627:PGJ458629 PQF458627:PQF458629 QAB458627:QAB458629 QJX458627:QJX458629 QTT458627:QTT458629 RDP458627:RDP458629 RNL458627:RNL458629 RXH458627:RXH458629 SHD458627:SHD458629 SQZ458627:SQZ458629 TAV458627:TAV458629 TKR458627:TKR458629 TUN458627:TUN458629 UEJ458627:UEJ458629 UOF458627:UOF458629 UYB458627:UYB458629 VHX458627:VHX458629 VRT458627:VRT458629 WBP458627:WBP458629 WLL458627:WLL458629 WVH458627:WVH458629 E524342:E524344 IV524163:IV524165 SR524163:SR524165 ACN524163:ACN524165 AMJ524163:AMJ524165 AWF524163:AWF524165 BGB524163:BGB524165 BPX524163:BPX524165 BZT524163:BZT524165 CJP524163:CJP524165 CTL524163:CTL524165 DDH524163:DDH524165 DND524163:DND524165 DWZ524163:DWZ524165 EGV524163:EGV524165 EQR524163:EQR524165 FAN524163:FAN524165 FKJ524163:FKJ524165 FUF524163:FUF524165 GEB524163:GEB524165 GNX524163:GNX524165 GXT524163:GXT524165 HHP524163:HHP524165 HRL524163:HRL524165 IBH524163:IBH524165 ILD524163:ILD524165 IUZ524163:IUZ524165 JEV524163:JEV524165 JOR524163:JOR524165 JYN524163:JYN524165 KIJ524163:KIJ524165 KSF524163:KSF524165 LCB524163:LCB524165 LLX524163:LLX524165 LVT524163:LVT524165 MFP524163:MFP524165 MPL524163:MPL524165 MZH524163:MZH524165 NJD524163:NJD524165 NSZ524163:NSZ524165 OCV524163:OCV524165 OMR524163:OMR524165 OWN524163:OWN524165 PGJ524163:PGJ524165 PQF524163:PQF524165 QAB524163:QAB524165 QJX524163:QJX524165 QTT524163:QTT524165 RDP524163:RDP524165 RNL524163:RNL524165 RXH524163:RXH524165 SHD524163:SHD524165 SQZ524163:SQZ524165 TAV524163:TAV524165 TKR524163:TKR524165 TUN524163:TUN524165 UEJ524163:UEJ524165 UOF524163:UOF524165 UYB524163:UYB524165 VHX524163:VHX524165 VRT524163:VRT524165 WBP524163:WBP524165 WLL524163:WLL524165 WVH524163:WVH524165 E589878:E589880 IV589699:IV589701 SR589699:SR589701 ACN589699:ACN589701 AMJ589699:AMJ589701 AWF589699:AWF589701 BGB589699:BGB589701 BPX589699:BPX589701 BZT589699:BZT589701 CJP589699:CJP589701 CTL589699:CTL589701 DDH589699:DDH589701 DND589699:DND589701 DWZ589699:DWZ589701 EGV589699:EGV589701 EQR589699:EQR589701 FAN589699:FAN589701 FKJ589699:FKJ589701 FUF589699:FUF589701 GEB589699:GEB589701 GNX589699:GNX589701 GXT589699:GXT589701 HHP589699:HHP589701 HRL589699:HRL589701 IBH589699:IBH589701 ILD589699:ILD589701 IUZ589699:IUZ589701 JEV589699:JEV589701 JOR589699:JOR589701 JYN589699:JYN589701 KIJ589699:KIJ589701 KSF589699:KSF589701 LCB589699:LCB589701 LLX589699:LLX589701 LVT589699:LVT589701 MFP589699:MFP589701 MPL589699:MPL589701 MZH589699:MZH589701 NJD589699:NJD589701 NSZ589699:NSZ589701 OCV589699:OCV589701 OMR589699:OMR589701 OWN589699:OWN589701 PGJ589699:PGJ589701 PQF589699:PQF589701 QAB589699:QAB589701 QJX589699:QJX589701 QTT589699:QTT589701 RDP589699:RDP589701 RNL589699:RNL589701 RXH589699:RXH589701 SHD589699:SHD589701 SQZ589699:SQZ589701 TAV589699:TAV589701 TKR589699:TKR589701 TUN589699:TUN589701 UEJ589699:UEJ589701 UOF589699:UOF589701 UYB589699:UYB589701 VHX589699:VHX589701 VRT589699:VRT589701 WBP589699:WBP589701 WLL589699:WLL589701 WVH589699:WVH589701 E655414:E655416 IV655235:IV655237 SR655235:SR655237 ACN655235:ACN655237 AMJ655235:AMJ655237 AWF655235:AWF655237 BGB655235:BGB655237 BPX655235:BPX655237 BZT655235:BZT655237 CJP655235:CJP655237 CTL655235:CTL655237 DDH655235:DDH655237 DND655235:DND655237 DWZ655235:DWZ655237 EGV655235:EGV655237 EQR655235:EQR655237 FAN655235:FAN655237 FKJ655235:FKJ655237 FUF655235:FUF655237 GEB655235:GEB655237 GNX655235:GNX655237 GXT655235:GXT655237 HHP655235:HHP655237 HRL655235:HRL655237 IBH655235:IBH655237 ILD655235:ILD655237 IUZ655235:IUZ655237 JEV655235:JEV655237 JOR655235:JOR655237 JYN655235:JYN655237 KIJ655235:KIJ655237 KSF655235:KSF655237 LCB655235:LCB655237 LLX655235:LLX655237 LVT655235:LVT655237 MFP655235:MFP655237 MPL655235:MPL655237 MZH655235:MZH655237 NJD655235:NJD655237 NSZ655235:NSZ655237 OCV655235:OCV655237 OMR655235:OMR655237 OWN655235:OWN655237 PGJ655235:PGJ655237 PQF655235:PQF655237 QAB655235:QAB655237 QJX655235:QJX655237 QTT655235:QTT655237 RDP655235:RDP655237 RNL655235:RNL655237 RXH655235:RXH655237 SHD655235:SHD655237 SQZ655235:SQZ655237 TAV655235:TAV655237 TKR655235:TKR655237 TUN655235:TUN655237 UEJ655235:UEJ655237 UOF655235:UOF655237 UYB655235:UYB655237 VHX655235:VHX655237 VRT655235:VRT655237 WBP655235:WBP655237 WLL655235:WLL655237 WVH655235:WVH655237 E720950:E720952 IV720771:IV720773 SR720771:SR720773 ACN720771:ACN720773 AMJ720771:AMJ720773 AWF720771:AWF720773 BGB720771:BGB720773 BPX720771:BPX720773 BZT720771:BZT720773 CJP720771:CJP720773 CTL720771:CTL720773 DDH720771:DDH720773 DND720771:DND720773 DWZ720771:DWZ720773 EGV720771:EGV720773 EQR720771:EQR720773 FAN720771:FAN720773 FKJ720771:FKJ720773 FUF720771:FUF720773 GEB720771:GEB720773 GNX720771:GNX720773 GXT720771:GXT720773 HHP720771:HHP720773 HRL720771:HRL720773 IBH720771:IBH720773 ILD720771:ILD720773 IUZ720771:IUZ720773 JEV720771:JEV720773 JOR720771:JOR720773 JYN720771:JYN720773 KIJ720771:KIJ720773 KSF720771:KSF720773 LCB720771:LCB720773 LLX720771:LLX720773 LVT720771:LVT720773 MFP720771:MFP720773 MPL720771:MPL720773 MZH720771:MZH720773 NJD720771:NJD720773 NSZ720771:NSZ720773 OCV720771:OCV720773 OMR720771:OMR720773 OWN720771:OWN720773 PGJ720771:PGJ720773 PQF720771:PQF720773 QAB720771:QAB720773 QJX720771:QJX720773 QTT720771:QTT720773 RDP720771:RDP720773 RNL720771:RNL720773 RXH720771:RXH720773 SHD720771:SHD720773 SQZ720771:SQZ720773 TAV720771:TAV720773 TKR720771:TKR720773 TUN720771:TUN720773 UEJ720771:UEJ720773 UOF720771:UOF720773 UYB720771:UYB720773 VHX720771:VHX720773 VRT720771:VRT720773 WBP720771:WBP720773 WLL720771:WLL720773 WVH720771:WVH720773 E786486:E786488 IV786307:IV786309 SR786307:SR786309 ACN786307:ACN786309 AMJ786307:AMJ786309 AWF786307:AWF786309 BGB786307:BGB786309 BPX786307:BPX786309 BZT786307:BZT786309 CJP786307:CJP786309 CTL786307:CTL786309 DDH786307:DDH786309 DND786307:DND786309 DWZ786307:DWZ786309 EGV786307:EGV786309 EQR786307:EQR786309 FAN786307:FAN786309 FKJ786307:FKJ786309 FUF786307:FUF786309 GEB786307:GEB786309 GNX786307:GNX786309 GXT786307:GXT786309 HHP786307:HHP786309 HRL786307:HRL786309 IBH786307:IBH786309 ILD786307:ILD786309 IUZ786307:IUZ786309 JEV786307:JEV786309 JOR786307:JOR786309 JYN786307:JYN786309 KIJ786307:KIJ786309 KSF786307:KSF786309 LCB786307:LCB786309 LLX786307:LLX786309 LVT786307:LVT786309 MFP786307:MFP786309 MPL786307:MPL786309 MZH786307:MZH786309 NJD786307:NJD786309 NSZ786307:NSZ786309 OCV786307:OCV786309 OMR786307:OMR786309 OWN786307:OWN786309 PGJ786307:PGJ786309 PQF786307:PQF786309 QAB786307:QAB786309 QJX786307:QJX786309 QTT786307:QTT786309 RDP786307:RDP786309 RNL786307:RNL786309 RXH786307:RXH786309 SHD786307:SHD786309 SQZ786307:SQZ786309 TAV786307:TAV786309 TKR786307:TKR786309 TUN786307:TUN786309 UEJ786307:UEJ786309 UOF786307:UOF786309 UYB786307:UYB786309 VHX786307:VHX786309 VRT786307:VRT786309 WBP786307:WBP786309 WLL786307:WLL786309 WVH786307:WVH786309 E852022:E852024 IV851843:IV851845 SR851843:SR851845 ACN851843:ACN851845 AMJ851843:AMJ851845 AWF851843:AWF851845 BGB851843:BGB851845 BPX851843:BPX851845 BZT851843:BZT851845 CJP851843:CJP851845 CTL851843:CTL851845 DDH851843:DDH851845 DND851843:DND851845 DWZ851843:DWZ851845 EGV851843:EGV851845 EQR851843:EQR851845 FAN851843:FAN851845 FKJ851843:FKJ851845 FUF851843:FUF851845 GEB851843:GEB851845 GNX851843:GNX851845 GXT851843:GXT851845 HHP851843:HHP851845 HRL851843:HRL851845 IBH851843:IBH851845 ILD851843:ILD851845 IUZ851843:IUZ851845 JEV851843:JEV851845 JOR851843:JOR851845 JYN851843:JYN851845 KIJ851843:KIJ851845 KSF851843:KSF851845 LCB851843:LCB851845 LLX851843:LLX851845 LVT851843:LVT851845 MFP851843:MFP851845 MPL851843:MPL851845 MZH851843:MZH851845 NJD851843:NJD851845 NSZ851843:NSZ851845 OCV851843:OCV851845 OMR851843:OMR851845 OWN851843:OWN851845 PGJ851843:PGJ851845 PQF851843:PQF851845 QAB851843:QAB851845 QJX851843:QJX851845 QTT851843:QTT851845 RDP851843:RDP851845 RNL851843:RNL851845 RXH851843:RXH851845 SHD851843:SHD851845 SQZ851843:SQZ851845 TAV851843:TAV851845 TKR851843:TKR851845 TUN851843:TUN851845 UEJ851843:UEJ851845 UOF851843:UOF851845 UYB851843:UYB851845 VHX851843:VHX851845 VRT851843:VRT851845 WBP851843:WBP851845 WLL851843:WLL851845 WVH851843:WVH851845 E917558:E917560 IV917379:IV917381 SR917379:SR917381 ACN917379:ACN917381 AMJ917379:AMJ917381 AWF917379:AWF917381 BGB917379:BGB917381 BPX917379:BPX917381 BZT917379:BZT917381 CJP917379:CJP917381 CTL917379:CTL917381 DDH917379:DDH917381 DND917379:DND917381 DWZ917379:DWZ917381 EGV917379:EGV917381 EQR917379:EQR917381 FAN917379:FAN917381 FKJ917379:FKJ917381 FUF917379:FUF917381 GEB917379:GEB917381 GNX917379:GNX917381 GXT917379:GXT917381 HHP917379:HHP917381 HRL917379:HRL917381 IBH917379:IBH917381 ILD917379:ILD917381 IUZ917379:IUZ917381 JEV917379:JEV917381 JOR917379:JOR917381 JYN917379:JYN917381 KIJ917379:KIJ917381 KSF917379:KSF917381 LCB917379:LCB917381 LLX917379:LLX917381 LVT917379:LVT917381 MFP917379:MFP917381 MPL917379:MPL917381 MZH917379:MZH917381 NJD917379:NJD917381 NSZ917379:NSZ917381 OCV917379:OCV917381 OMR917379:OMR917381 OWN917379:OWN917381 PGJ917379:PGJ917381 PQF917379:PQF917381 QAB917379:QAB917381 QJX917379:QJX917381 QTT917379:QTT917381 RDP917379:RDP917381 RNL917379:RNL917381 RXH917379:RXH917381 SHD917379:SHD917381 SQZ917379:SQZ917381 TAV917379:TAV917381 TKR917379:TKR917381 TUN917379:TUN917381 UEJ917379:UEJ917381 UOF917379:UOF917381 UYB917379:UYB917381 VHX917379:VHX917381 VRT917379:VRT917381 WBP917379:WBP917381 WLL917379:WLL917381 WVH917379:WVH917381 E983094:E983096 IV982915:IV982917 SR982915:SR982917 ACN982915:ACN982917 AMJ982915:AMJ982917 AWF982915:AWF982917 BGB982915:BGB982917 BPX982915:BPX982917 BZT982915:BZT982917 CJP982915:CJP982917 CTL982915:CTL982917 DDH982915:DDH982917 DND982915:DND982917 DWZ982915:DWZ982917 EGV982915:EGV982917 EQR982915:EQR982917 FAN982915:FAN982917 FKJ982915:FKJ982917 FUF982915:FUF982917 GEB982915:GEB982917 GNX982915:GNX982917 GXT982915:GXT982917 HHP982915:HHP982917 HRL982915:HRL982917 IBH982915:IBH982917 ILD982915:ILD982917 IUZ982915:IUZ982917 JEV982915:JEV982917 JOR982915:JOR982917 JYN982915:JYN982917 KIJ982915:KIJ982917 KSF982915:KSF982917 LCB982915:LCB982917 LLX982915:LLX982917 LVT982915:LVT982917 MFP982915:MFP982917 MPL982915:MPL982917 MZH982915:MZH982917 NJD982915:NJD982917 NSZ982915:NSZ982917 OCV982915:OCV982917 OMR982915:OMR982917 OWN982915:OWN982917 PGJ982915:PGJ982917 PQF982915:PQF982917 QAB982915:QAB982917 QJX982915:QJX982917 QTT982915:QTT982917 RDP982915:RDP982917 RNL982915:RNL982917 RXH982915:RXH982917 SHD982915:SHD982917 SQZ982915:SQZ982917 TAV982915:TAV982917 TKR982915:TKR982917 TUN982915:TUN982917 UEJ982915:UEJ982917 UOF982915:UOF982917 UYB982915:UYB982917 VHX982915:VHX982917 VRT982915:VRT982917 WBP982915:WBP982917 WLL982915:WLL982917 WVH982915:WVH982917 IV36 SR36 ACN36 AMJ36 AWF36 BGB36 BPX36 BZT36 CJP36 CTL36 DDH36 DND36 DWZ36 EGV36 EQR36 FAN36 FKJ36 FUF36 GEB36 GNX36 GXT36 HHP36 HRL36 IBH36 ILD36 IUZ36 JEV36 JOR36 JYN36 KIJ36 KSF36 LCB36 LLX36 LVT36 MFP36 MPL36 MZH36 NJD36 NSZ36 OCV36 OMR36 OWN36 PGJ36 PQF36 QAB36 QJX36 QTT36 RDP36 RNL36 RXH36 SHD36 SQZ36 TAV36 TKR36 TUN36 UEJ36 UOF36 UYB36 VHX36 VRT36 WBP36 WLL36 WVH36 E65620 IV65441 SR65441 ACN65441 AMJ65441 AWF65441 BGB65441 BPX65441 BZT65441 CJP65441 CTL65441 DDH65441 DND65441 DWZ65441 EGV65441 EQR65441 FAN65441 FKJ65441 FUF65441 GEB65441 GNX65441 GXT65441 HHP65441 HRL65441 IBH65441 ILD65441 IUZ65441 JEV65441 JOR65441 JYN65441 KIJ65441 KSF65441 LCB65441 LLX65441 LVT65441 MFP65441 MPL65441 MZH65441 NJD65441 NSZ65441 OCV65441 OMR65441 OWN65441 PGJ65441 PQF65441 QAB65441 QJX65441 QTT65441 RDP65441 RNL65441 RXH65441 SHD65441 SQZ65441 TAV65441 TKR65441 TUN65441 UEJ65441 UOF65441 UYB65441 VHX65441 VRT65441 WBP65441 WLL65441 WVH65441 E131156 IV130977 SR130977 ACN130977 AMJ130977 AWF130977 BGB130977 BPX130977 BZT130977 CJP130977 CTL130977 DDH130977 DND130977 DWZ130977 EGV130977 EQR130977 FAN130977 FKJ130977 FUF130977 GEB130977 GNX130977 GXT130977 HHP130977 HRL130977 IBH130977 ILD130977 IUZ130977 JEV130977 JOR130977 JYN130977 KIJ130977 KSF130977 LCB130977 LLX130977 LVT130977 MFP130977 MPL130977 MZH130977 NJD130977 NSZ130977 OCV130977 OMR130977 OWN130977 PGJ130977 PQF130977 QAB130977 QJX130977 QTT130977 RDP130977 RNL130977 RXH130977 SHD130977 SQZ130977 TAV130977 TKR130977 TUN130977 UEJ130977 UOF130977 UYB130977 VHX130977 VRT130977 WBP130977 WLL130977 WVH130977 E196692 IV196513 SR196513 ACN196513 AMJ196513 AWF196513 BGB196513 BPX196513 BZT196513 CJP196513 CTL196513 DDH196513 DND196513 DWZ196513 EGV196513 EQR196513 FAN196513 FKJ196513 FUF196513 GEB196513 GNX196513 GXT196513 HHP196513 HRL196513 IBH196513 ILD196513 IUZ196513 JEV196513 JOR196513 JYN196513 KIJ196513 KSF196513 LCB196513 LLX196513 LVT196513 MFP196513 MPL196513 MZH196513 NJD196513 NSZ196513 OCV196513 OMR196513 OWN196513 PGJ196513 PQF196513 QAB196513 QJX196513 QTT196513 RDP196513 RNL196513 RXH196513 SHD196513 SQZ196513 TAV196513 TKR196513 TUN196513 UEJ196513 UOF196513 UYB196513 VHX196513 VRT196513 WBP196513 WLL196513 WVH196513 E262228 IV262049 SR262049 ACN262049 AMJ262049 AWF262049 BGB262049 BPX262049 BZT262049 CJP262049 CTL262049 DDH262049 DND262049 DWZ262049 EGV262049 EQR262049 FAN262049 FKJ262049 FUF262049 GEB262049 GNX262049 GXT262049 HHP262049 HRL262049 IBH262049 ILD262049 IUZ262049 JEV262049 JOR262049 JYN262049 KIJ262049 KSF262049 LCB262049 LLX262049 LVT262049 MFP262049 MPL262049 MZH262049 NJD262049 NSZ262049 OCV262049 OMR262049 OWN262049 PGJ262049 PQF262049 QAB262049 QJX262049 QTT262049 RDP262049 RNL262049 RXH262049 SHD262049 SQZ262049 TAV262049 TKR262049 TUN262049 UEJ262049 UOF262049 UYB262049 VHX262049 VRT262049 WBP262049 WLL262049 WVH262049 E327764 IV327585 SR327585 ACN327585 AMJ327585 AWF327585 BGB327585 BPX327585 BZT327585 CJP327585 CTL327585 DDH327585 DND327585 DWZ327585 EGV327585 EQR327585 FAN327585 FKJ327585 FUF327585 GEB327585 GNX327585 GXT327585 HHP327585 HRL327585 IBH327585 ILD327585 IUZ327585 JEV327585 JOR327585 JYN327585 KIJ327585 KSF327585 LCB327585 LLX327585 LVT327585 MFP327585 MPL327585 MZH327585 NJD327585 NSZ327585 OCV327585 OMR327585 OWN327585 PGJ327585 PQF327585 QAB327585 QJX327585 QTT327585 RDP327585 RNL327585 RXH327585 SHD327585 SQZ327585 TAV327585 TKR327585 TUN327585 UEJ327585 UOF327585 UYB327585 VHX327585 VRT327585 WBP327585 WLL327585 WVH327585 E393300 IV393121 SR393121 ACN393121 AMJ393121 AWF393121 BGB393121 BPX393121 BZT393121 CJP393121 CTL393121 DDH393121 DND393121 DWZ393121 EGV393121 EQR393121 FAN393121 FKJ393121 FUF393121 GEB393121 GNX393121 GXT393121 HHP393121 HRL393121 IBH393121 ILD393121 IUZ393121 JEV393121 JOR393121 JYN393121 KIJ393121 KSF393121 LCB393121 LLX393121 LVT393121 MFP393121 MPL393121 MZH393121 NJD393121 NSZ393121 OCV393121 OMR393121 OWN393121 PGJ393121 PQF393121 QAB393121 QJX393121 QTT393121 RDP393121 RNL393121 RXH393121 SHD393121 SQZ393121 TAV393121 TKR393121 TUN393121 UEJ393121 UOF393121 UYB393121 VHX393121 VRT393121 WBP393121 WLL393121 WVH393121 E458836 IV458657 SR458657 ACN458657 AMJ458657 AWF458657 BGB458657 BPX458657 BZT458657 CJP458657 CTL458657 DDH458657 DND458657 DWZ458657 EGV458657 EQR458657 FAN458657 FKJ458657 FUF458657 GEB458657 GNX458657 GXT458657 HHP458657 HRL458657 IBH458657 ILD458657 IUZ458657 JEV458657 JOR458657 JYN458657 KIJ458657 KSF458657 LCB458657 LLX458657 LVT458657 MFP458657 MPL458657 MZH458657 NJD458657 NSZ458657 OCV458657 OMR458657 OWN458657 PGJ458657 PQF458657 QAB458657 QJX458657 QTT458657 RDP458657 RNL458657 RXH458657 SHD458657 SQZ458657 TAV458657 TKR458657 TUN458657 UEJ458657 UOF458657 UYB458657 VHX458657 VRT458657 WBP458657 WLL458657 WVH458657 E524372 IV524193 SR524193 ACN524193 AMJ524193 AWF524193 BGB524193 BPX524193 BZT524193 CJP524193 CTL524193 DDH524193 DND524193 DWZ524193 EGV524193 EQR524193 FAN524193 FKJ524193 FUF524193 GEB524193 GNX524193 GXT524193 HHP524193 HRL524193 IBH524193 ILD524193 IUZ524193 JEV524193 JOR524193 JYN524193 KIJ524193 KSF524193 LCB524193 LLX524193 LVT524193 MFP524193 MPL524193 MZH524193 NJD524193 NSZ524193 OCV524193 OMR524193 OWN524193 PGJ524193 PQF524193 QAB524193 QJX524193 QTT524193 RDP524193 RNL524193 RXH524193 SHD524193 SQZ524193 TAV524193 TKR524193 TUN524193 UEJ524193 UOF524193 UYB524193 VHX524193 VRT524193 WBP524193 WLL524193 WVH524193 E589908 IV589729 SR589729 ACN589729 AMJ589729 AWF589729 BGB589729 BPX589729 BZT589729 CJP589729 CTL589729 DDH589729 DND589729 DWZ589729 EGV589729 EQR589729 FAN589729 FKJ589729 FUF589729 GEB589729 GNX589729 GXT589729 HHP589729 HRL589729 IBH589729 ILD589729 IUZ589729 JEV589729 JOR589729 JYN589729 KIJ589729 KSF589729 LCB589729 LLX589729 LVT589729 MFP589729 MPL589729 MZH589729 NJD589729 NSZ589729 OCV589729 OMR589729 OWN589729 PGJ589729 PQF589729 QAB589729 QJX589729 QTT589729 RDP589729 RNL589729 RXH589729 SHD589729 SQZ589729 TAV589729 TKR589729 TUN589729 UEJ589729 UOF589729 UYB589729 VHX589729 VRT589729 WBP589729 WLL589729 WVH589729 E655444 IV655265 SR655265 ACN655265 AMJ655265 AWF655265 BGB655265 BPX655265 BZT655265 CJP655265 CTL655265 DDH655265 DND655265 DWZ655265 EGV655265 EQR655265 FAN655265 FKJ655265 FUF655265 GEB655265 GNX655265 GXT655265 HHP655265 HRL655265 IBH655265 ILD655265 IUZ655265 JEV655265 JOR655265 JYN655265 KIJ655265 KSF655265 LCB655265 LLX655265 LVT655265 MFP655265 MPL655265 MZH655265 NJD655265 NSZ655265 OCV655265 OMR655265 OWN655265 PGJ655265 PQF655265 QAB655265 QJX655265 QTT655265 RDP655265 RNL655265 RXH655265 SHD655265 SQZ655265 TAV655265 TKR655265 TUN655265 UEJ655265 UOF655265 UYB655265 VHX655265 VRT655265 WBP655265 WLL655265 WVH655265 E720980 IV720801 SR720801 ACN720801 AMJ720801 AWF720801 BGB720801 BPX720801 BZT720801 CJP720801 CTL720801 DDH720801 DND720801 DWZ720801 EGV720801 EQR720801 FAN720801 FKJ720801 FUF720801 GEB720801 GNX720801 GXT720801 HHP720801 HRL720801 IBH720801 ILD720801 IUZ720801 JEV720801 JOR720801 JYN720801 KIJ720801 KSF720801 LCB720801 LLX720801 LVT720801 MFP720801 MPL720801 MZH720801 NJD720801 NSZ720801 OCV720801 OMR720801 OWN720801 PGJ720801 PQF720801 QAB720801 QJX720801 QTT720801 RDP720801 RNL720801 RXH720801 SHD720801 SQZ720801 TAV720801 TKR720801 TUN720801 UEJ720801 UOF720801 UYB720801 VHX720801 VRT720801 WBP720801 WLL720801 WVH720801 E786516 IV786337 SR786337 ACN786337 AMJ786337 AWF786337 BGB786337 BPX786337 BZT786337 CJP786337 CTL786337 DDH786337 DND786337 DWZ786337 EGV786337 EQR786337 FAN786337 FKJ786337 FUF786337 GEB786337 GNX786337 GXT786337 HHP786337 HRL786337 IBH786337 ILD786337 IUZ786337 JEV786337 JOR786337 JYN786337 KIJ786337 KSF786337 LCB786337 LLX786337 LVT786337 MFP786337 MPL786337 MZH786337 NJD786337 NSZ786337 OCV786337 OMR786337 OWN786337 PGJ786337 PQF786337 QAB786337 QJX786337 QTT786337 RDP786337 RNL786337 RXH786337 SHD786337 SQZ786337 TAV786337 TKR786337 TUN786337 UEJ786337 UOF786337 UYB786337 VHX786337 VRT786337 WBP786337 WLL786337 WVH786337 E852052 IV851873 SR851873 ACN851873 AMJ851873 AWF851873 BGB851873 BPX851873 BZT851873 CJP851873 CTL851873 DDH851873 DND851873 DWZ851873 EGV851873 EQR851873 FAN851873 FKJ851873 FUF851873 GEB851873 GNX851873 GXT851873 HHP851873 HRL851873 IBH851873 ILD851873 IUZ851873 JEV851873 JOR851873 JYN851873 KIJ851873 KSF851873 LCB851873 LLX851873 LVT851873 MFP851873 MPL851873 MZH851873 NJD851873 NSZ851873 OCV851873 OMR851873 OWN851873 PGJ851873 PQF851873 QAB851873 QJX851873 QTT851873 RDP851873 RNL851873 RXH851873 SHD851873 SQZ851873 TAV851873 TKR851873 TUN851873 UEJ851873 UOF851873 UYB851873 VHX851873 VRT851873 WBP851873 WLL851873 WVH851873 E917588 IV917409 SR917409 ACN917409 AMJ917409 AWF917409 BGB917409 BPX917409 BZT917409 CJP917409 CTL917409 DDH917409 DND917409 DWZ917409 EGV917409 EQR917409 FAN917409 FKJ917409 FUF917409 GEB917409 GNX917409 GXT917409 HHP917409 HRL917409 IBH917409 ILD917409 IUZ917409 JEV917409 JOR917409 JYN917409 KIJ917409 KSF917409 LCB917409 LLX917409 LVT917409 MFP917409 MPL917409 MZH917409 NJD917409 NSZ917409 OCV917409 OMR917409 OWN917409 PGJ917409 PQF917409 QAB917409 QJX917409 QTT917409 RDP917409 RNL917409 RXH917409 SHD917409 SQZ917409 TAV917409 TKR917409 TUN917409 UEJ917409 UOF917409 UYB917409 VHX917409 VRT917409 WBP917409 WLL917409 WVH917409 E983124 IV982945 SR982945 ACN982945 AMJ982945 AWF982945 BGB982945 BPX982945 BZT982945 CJP982945 CTL982945 DDH982945 DND982945 DWZ982945 EGV982945 EQR982945 FAN982945 FKJ982945 FUF982945 GEB982945 GNX982945 GXT982945 HHP982945 HRL982945 IBH982945 ILD982945 IUZ982945 JEV982945 JOR982945 JYN982945 KIJ982945 KSF982945 LCB982945 LLX982945 LVT982945 MFP982945 MPL982945 MZH982945 NJD982945 NSZ982945 OCV982945 OMR982945 OWN982945 PGJ982945 PQF982945 QAB982945 QJX982945 QTT982945 RDP982945 RNL982945 RXH982945 SHD982945 SQZ982945 TAV982945 TKR982945 TUN982945 UEJ982945 UOF982945 UYB982945 VHX982945 VRT982945 WBP982945 WLL982945 WVH982945 IV59:IV61 SR59:SR61 ACN59:ACN61 AMJ59:AMJ61 AWF59:AWF61 BGB59:BGB61 BPX59:BPX61 BZT59:BZT61 CJP59:CJP61 CTL59:CTL61 DDH59:DDH61 DND59:DND61 DWZ59:DWZ61 EGV59:EGV61 EQR59:EQR61 FAN59:FAN61 FKJ59:FKJ61 FUF59:FUF61 GEB59:GEB61 GNX59:GNX61 GXT59:GXT61 HHP59:HHP61 HRL59:HRL61 IBH59:IBH61 ILD59:ILD61 IUZ59:IUZ61 JEV59:JEV61 JOR59:JOR61 JYN59:JYN61 KIJ59:KIJ61 KSF59:KSF61 LCB59:LCB61 LLX59:LLX61 LVT59:LVT61 MFP59:MFP61 MPL59:MPL61 MZH59:MZH61 NJD59:NJD61 NSZ59:NSZ61 OCV59:OCV61 OMR59:OMR61 OWN59:OWN61 PGJ59:PGJ61 PQF59:PQF61 QAB59:QAB61 QJX59:QJX61 QTT59:QTT61 RDP59:RDP61 RNL59:RNL61 RXH59:RXH61 SHD59:SHD61 SQZ59:SQZ61 TAV59:TAV61 TKR59:TKR61 TUN59:TUN61 UEJ59:UEJ61 UOF59:UOF61 UYB59:UYB61 VHX59:VHX61 VRT59:VRT61 WBP59:WBP61 WLL59:WLL61 WVH59:WVH61 E65657:E65659 IV65478:IV65480 SR65478:SR65480 ACN65478:ACN65480 AMJ65478:AMJ65480 AWF65478:AWF65480 BGB65478:BGB65480 BPX65478:BPX65480 BZT65478:BZT65480 CJP65478:CJP65480 CTL65478:CTL65480 DDH65478:DDH65480 DND65478:DND65480 DWZ65478:DWZ65480 EGV65478:EGV65480 EQR65478:EQR65480 FAN65478:FAN65480 FKJ65478:FKJ65480 FUF65478:FUF65480 GEB65478:GEB65480 GNX65478:GNX65480 GXT65478:GXT65480 HHP65478:HHP65480 HRL65478:HRL65480 IBH65478:IBH65480 ILD65478:ILD65480 IUZ65478:IUZ65480 JEV65478:JEV65480 JOR65478:JOR65480 JYN65478:JYN65480 KIJ65478:KIJ65480 KSF65478:KSF65480 LCB65478:LCB65480 LLX65478:LLX65480 LVT65478:LVT65480 MFP65478:MFP65480 MPL65478:MPL65480 MZH65478:MZH65480 NJD65478:NJD65480 NSZ65478:NSZ65480 OCV65478:OCV65480 OMR65478:OMR65480 OWN65478:OWN65480 PGJ65478:PGJ65480 PQF65478:PQF65480 QAB65478:QAB65480 QJX65478:QJX65480 QTT65478:QTT65480 RDP65478:RDP65480 RNL65478:RNL65480 RXH65478:RXH65480 SHD65478:SHD65480 SQZ65478:SQZ65480 TAV65478:TAV65480 TKR65478:TKR65480 TUN65478:TUN65480 UEJ65478:UEJ65480 UOF65478:UOF65480 UYB65478:UYB65480 VHX65478:VHX65480 VRT65478:VRT65480 WBP65478:WBP65480 WLL65478:WLL65480 WVH65478:WVH65480 E131193:E131195 IV131014:IV131016 SR131014:SR131016 ACN131014:ACN131016 AMJ131014:AMJ131016 AWF131014:AWF131016 BGB131014:BGB131016 BPX131014:BPX131016 BZT131014:BZT131016 CJP131014:CJP131016 CTL131014:CTL131016 DDH131014:DDH131016 DND131014:DND131016 DWZ131014:DWZ131016 EGV131014:EGV131016 EQR131014:EQR131016 FAN131014:FAN131016 FKJ131014:FKJ131016 FUF131014:FUF131016 GEB131014:GEB131016 GNX131014:GNX131016 GXT131014:GXT131016 HHP131014:HHP131016 HRL131014:HRL131016 IBH131014:IBH131016 ILD131014:ILD131016 IUZ131014:IUZ131016 JEV131014:JEV131016 JOR131014:JOR131016 JYN131014:JYN131016 KIJ131014:KIJ131016 KSF131014:KSF131016 LCB131014:LCB131016 LLX131014:LLX131016 LVT131014:LVT131016 MFP131014:MFP131016 MPL131014:MPL131016 MZH131014:MZH131016 NJD131014:NJD131016 NSZ131014:NSZ131016 OCV131014:OCV131016 OMR131014:OMR131016 OWN131014:OWN131016 PGJ131014:PGJ131016 PQF131014:PQF131016 QAB131014:QAB131016 QJX131014:QJX131016 QTT131014:QTT131016 RDP131014:RDP131016 RNL131014:RNL131016 RXH131014:RXH131016 SHD131014:SHD131016 SQZ131014:SQZ131016 TAV131014:TAV131016 TKR131014:TKR131016 TUN131014:TUN131016 UEJ131014:UEJ131016 UOF131014:UOF131016 UYB131014:UYB131016 VHX131014:VHX131016 VRT131014:VRT131016 WBP131014:WBP131016 WLL131014:WLL131016 WVH131014:WVH131016 E196729:E196731 IV196550:IV196552 SR196550:SR196552 ACN196550:ACN196552 AMJ196550:AMJ196552 AWF196550:AWF196552 BGB196550:BGB196552 BPX196550:BPX196552 BZT196550:BZT196552 CJP196550:CJP196552 CTL196550:CTL196552 DDH196550:DDH196552 DND196550:DND196552 DWZ196550:DWZ196552 EGV196550:EGV196552 EQR196550:EQR196552 FAN196550:FAN196552 FKJ196550:FKJ196552 FUF196550:FUF196552 GEB196550:GEB196552 GNX196550:GNX196552 GXT196550:GXT196552 HHP196550:HHP196552 HRL196550:HRL196552 IBH196550:IBH196552 ILD196550:ILD196552 IUZ196550:IUZ196552 JEV196550:JEV196552 JOR196550:JOR196552 JYN196550:JYN196552 KIJ196550:KIJ196552 KSF196550:KSF196552 LCB196550:LCB196552 LLX196550:LLX196552 LVT196550:LVT196552 MFP196550:MFP196552 MPL196550:MPL196552 MZH196550:MZH196552 NJD196550:NJD196552 NSZ196550:NSZ196552 OCV196550:OCV196552 OMR196550:OMR196552 OWN196550:OWN196552 PGJ196550:PGJ196552 PQF196550:PQF196552 QAB196550:QAB196552 QJX196550:QJX196552 QTT196550:QTT196552 RDP196550:RDP196552 RNL196550:RNL196552 RXH196550:RXH196552 SHD196550:SHD196552 SQZ196550:SQZ196552 TAV196550:TAV196552 TKR196550:TKR196552 TUN196550:TUN196552 UEJ196550:UEJ196552 UOF196550:UOF196552 UYB196550:UYB196552 VHX196550:VHX196552 VRT196550:VRT196552 WBP196550:WBP196552 WLL196550:WLL196552 WVH196550:WVH196552 E262265:E262267 IV262086:IV262088 SR262086:SR262088 ACN262086:ACN262088 AMJ262086:AMJ262088 AWF262086:AWF262088 BGB262086:BGB262088 BPX262086:BPX262088 BZT262086:BZT262088 CJP262086:CJP262088 CTL262086:CTL262088 DDH262086:DDH262088 DND262086:DND262088 DWZ262086:DWZ262088 EGV262086:EGV262088 EQR262086:EQR262088 FAN262086:FAN262088 FKJ262086:FKJ262088 FUF262086:FUF262088 GEB262086:GEB262088 GNX262086:GNX262088 GXT262086:GXT262088 HHP262086:HHP262088 HRL262086:HRL262088 IBH262086:IBH262088 ILD262086:ILD262088 IUZ262086:IUZ262088 JEV262086:JEV262088 JOR262086:JOR262088 JYN262086:JYN262088 KIJ262086:KIJ262088 KSF262086:KSF262088 LCB262086:LCB262088 LLX262086:LLX262088 LVT262086:LVT262088 MFP262086:MFP262088 MPL262086:MPL262088 MZH262086:MZH262088 NJD262086:NJD262088 NSZ262086:NSZ262088 OCV262086:OCV262088 OMR262086:OMR262088 OWN262086:OWN262088 PGJ262086:PGJ262088 PQF262086:PQF262088 QAB262086:QAB262088 QJX262086:QJX262088 QTT262086:QTT262088 RDP262086:RDP262088 RNL262086:RNL262088 RXH262086:RXH262088 SHD262086:SHD262088 SQZ262086:SQZ262088 TAV262086:TAV262088 TKR262086:TKR262088 TUN262086:TUN262088 UEJ262086:UEJ262088 UOF262086:UOF262088 UYB262086:UYB262088 VHX262086:VHX262088 VRT262086:VRT262088 WBP262086:WBP262088 WLL262086:WLL262088 WVH262086:WVH262088 E327801:E327803 IV327622:IV327624 SR327622:SR327624 ACN327622:ACN327624 AMJ327622:AMJ327624 AWF327622:AWF327624 BGB327622:BGB327624 BPX327622:BPX327624 BZT327622:BZT327624 CJP327622:CJP327624 CTL327622:CTL327624 DDH327622:DDH327624 DND327622:DND327624 DWZ327622:DWZ327624 EGV327622:EGV327624 EQR327622:EQR327624 FAN327622:FAN327624 FKJ327622:FKJ327624 FUF327622:FUF327624 GEB327622:GEB327624 GNX327622:GNX327624 GXT327622:GXT327624 HHP327622:HHP327624 HRL327622:HRL327624 IBH327622:IBH327624 ILD327622:ILD327624 IUZ327622:IUZ327624 JEV327622:JEV327624 JOR327622:JOR327624 JYN327622:JYN327624 KIJ327622:KIJ327624 KSF327622:KSF327624 LCB327622:LCB327624 LLX327622:LLX327624 LVT327622:LVT327624 MFP327622:MFP327624 MPL327622:MPL327624 MZH327622:MZH327624 NJD327622:NJD327624 NSZ327622:NSZ327624 OCV327622:OCV327624 OMR327622:OMR327624 OWN327622:OWN327624 PGJ327622:PGJ327624 PQF327622:PQF327624 QAB327622:QAB327624 QJX327622:QJX327624 QTT327622:QTT327624 RDP327622:RDP327624 RNL327622:RNL327624 RXH327622:RXH327624 SHD327622:SHD327624 SQZ327622:SQZ327624 TAV327622:TAV327624 TKR327622:TKR327624 TUN327622:TUN327624 UEJ327622:UEJ327624 UOF327622:UOF327624 UYB327622:UYB327624 VHX327622:VHX327624 VRT327622:VRT327624 WBP327622:WBP327624 WLL327622:WLL327624 WVH327622:WVH327624 E393337:E393339 IV393158:IV393160 SR393158:SR393160 ACN393158:ACN393160 AMJ393158:AMJ393160 AWF393158:AWF393160 BGB393158:BGB393160 BPX393158:BPX393160 BZT393158:BZT393160 CJP393158:CJP393160 CTL393158:CTL393160 DDH393158:DDH393160 DND393158:DND393160 DWZ393158:DWZ393160 EGV393158:EGV393160 EQR393158:EQR393160 FAN393158:FAN393160 FKJ393158:FKJ393160 FUF393158:FUF393160 GEB393158:GEB393160 GNX393158:GNX393160 GXT393158:GXT393160 HHP393158:HHP393160 HRL393158:HRL393160 IBH393158:IBH393160 ILD393158:ILD393160 IUZ393158:IUZ393160 JEV393158:JEV393160 JOR393158:JOR393160 JYN393158:JYN393160 KIJ393158:KIJ393160 KSF393158:KSF393160 LCB393158:LCB393160 LLX393158:LLX393160 LVT393158:LVT393160 MFP393158:MFP393160 MPL393158:MPL393160 MZH393158:MZH393160 NJD393158:NJD393160 NSZ393158:NSZ393160 OCV393158:OCV393160 OMR393158:OMR393160 OWN393158:OWN393160 PGJ393158:PGJ393160 PQF393158:PQF393160 QAB393158:QAB393160 QJX393158:QJX393160 QTT393158:QTT393160 RDP393158:RDP393160 RNL393158:RNL393160 RXH393158:RXH393160 SHD393158:SHD393160 SQZ393158:SQZ393160 TAV393158:TAV393160 TKR393158:TKR393160 TUN393158:TUN393160 UEJ393158:UEJ393160 UOF393158:UOF393160 UYB393158:UYB393160 VHX393158:VHX393160 VRT393158:VRT393160 WBP393158:WBP393160 WLL393158:WLL393160 WVH393158:WVH393160 E458873:E458875 IV458694:IV458696 SR458694:SR458696 ACN458694:ACN458696 AMJ458694:AMJ458696 AWF458694:AWF458696 BGB458694:BGB458696 BPX458694:BPX458696 BZT458694:BZT458696 CJP458694:CJP458696 CTL458694:CTL458696 DDH458694:DDH458696 DND458694:DND458696 DWZ458694:DWZ458696 EGV458694:EGV458696 EQR458694:EQR458696 FAN458694:FAN458696 FKJ458694:FKJ458696 FUF458694:FUF458696 GEB458694:GEB458696 GNX458694:GNX458696 GXT458694:GXT458696 HHP458694:HHP458696 HRL458694:HRL458696 IBH458694:IBH458696 ILD458694:ILD458696 IUZ458694:IUZ458696 JEV458694:JEV458696 JOR458694:JOR458696 JYN458694:JYN458696 KIJ458694:KIJ458696 KSF458694:KSF458696 LCB458694:LCB458696 LLX458694:LLX458696 LVT458694:LVT458696 MFP458694:MFP458696 MPL458694:MPL458696 MZH458694:MZH458696 NJD458694:NJD458696 NSZ458694:NSZ458696 OCV458694:OCV458696 OMR458694:OMR458696 OWN458694:OWN458696 PGJ458694:PGJ458696 PQF458694:PQF458696 QAB458694:QAB458696 QJX458694:QJX458696 QTT458694:QTT458696 RDP458694:RDP458696 RNL458694:RNL458696 RXH458694:RXH458696 SHD458694:SHD458696 SQZ458694:SQZ458696 TAV458694:TAV458696 TKR458694:TKR458696 TUN458694:TUN458696 UEJ458694:UEJ458696 UOF458694:UOF458696 UYB458694:UYB458696 VHX458694:VHX458696 VRT458694:VRT458696 WBP458694:WBP458696 WLL458694:WLL458696 WVH458694:WVH458696 E524409:E524411 IV524230:IV524232 SR524230:SR524232 ACN524230:ACN524232 AMJ524230:AMJ524232 AWF524230:AWF524232 BGB524230:BGB524232 BPX524230:BPX524232 BZT524230:BZT524232 CJP524230:CJP524232 CTL524230:CTL524232 DDH524230:DDH524232 DND524230:DND524232 DWZ524230:DWZ524232 EGV524230:EGV524232 EQR524230:EQR524232 FAN524230:FAN524232 FKJ524230:FKJ524232 FUF524230:FUF524232 GEB524230:GEB524232 GNX524230:GNX524232 GXT524230:GXT524232 HHP524230:HHP524232 HRL524230:HRL524232 IBH524230:IBH524232 ILD524230:ILD524232 IUZ524230:IUZ524232 JEV524230:JEV524232 JOR524230:JOR524232 JYN524230:JYN524232 KIJ524230:KIJ524232 KSF524230:KSF524232 LCB524230:LCB524232 LLX524230:LLX524232 LVT524230:LVT524232 MFP524230:MFP524232 MPL524230:MPL524232 MZH524230:MZH524232 NJD524230:NJD524232 NSZ524230:NSZ524232 OCV524230:OCV524232 OMR524230:OMR524232 OWN524230:OWN524232 PGJ524230:PGJ524232 PQF524230:PQF524232 QAB524230:QAB524232 QJX524230:QJX524232 QTT524230:QTT524232 RDP524230:RDP524232 RNL524230:RNL524232 RXH524230:RXH524232 SHD524230:SHD524232 SQZ524230:SQZ524232 TAV524230:TAV524232 TKR524230:TKR524232 TUN524230:TUN524232 UEJ524230:UEJ524232 UOF524230:UOF524232 UYB524230:UYB524232 VHX524230:VHX524232 VRT524230:VRT524232 WBP524230:WBP524232 WLL524230:WLL524232 WVH524230:WVH524232 E589945:E589947 IV589766:IV589768 SR589766:SR589768 ACN589766:ACN589768 AMJ589766:AMJ589768 AWF589766:AWF589768 BGB589766:BGB589768 BPX589766:BPX589768 BZT589766:BZT589768 CJP589766:CJP589768 CTL589766:CTL589768 DDH589766:DDH589768 DND589766:DND589768 DWZ589766:DWZ589768 EGV589766:EGV589768 EQR589766:EQR589768 FAN589766:FAN589768 FKJ589766:FKJ589768 FUF589766:FUF589768 GEB589766:GEB589768 GNX589766:GNX589768 GXT589766:GXT589768 HHP589766:HHP589768 HRL589766:HRL589768 IBH589766:IBH589768 ILD589766:ILD589768 IUZ589766:IUZ589768 JEV589766:JEV589768 JOR589766:JOR589768 JYN589766:JYN589768 KIJ589766:KIJ589768 KSF589766:KSF589768 LCB589766:LCB589768 LLX589766:LLX589768 LVT589766:LVT589768 MFP589766:MFP589768 MPL589766:MPL589768 MZH589766:MZH589768 NJD589766:NJD589768 NSZ589766:NSZ589768 OCV589766:OCV589768 OMR589766:OMR589768 OWN589766:OWN589768 PGJ589766:PGJ589768 PQF589766:PQF589768 QAB589766:QAB589768 QJX589766:QJX589768 QTT589766:QTT589768 RDP589766:RDP589768 RNL589766:RNL589768 RXH589766:RXH589768 SHD589766:SHD589768 SQZ589766:SQZ589768 TAV589766:TAV589768 TKR589766:TKR589768 TUN589766:TUN589768 UEJ589766:UEJ589768 UOF589766:UOF589768 UYB589766:UYB589768 VHX589766:VHX589768 VRT589766:VRT589768 WBP589766:WBP589768 WLL589766:WLL589768 WVH589766:WVH589768 E655481:E655483 IV655302:IV655304 SR655302:SR655304 ACN655302:ACN655304 AMJ655302:AMJ655304 AWF655302:AWF655304 BGB655302:BGB655304 BPX655302:BPX655304 BZT655302:BZT655304 CJP655302:CJP655304 CTL655302:CTL655304 DDH655302:DDH655304 DND655302:DND655304 DWZ655302:DWZ655304 EGV655302:EGV655304 EQR655302:EQR655304 FAN655302:FAN655304 FKJ655302:FKJ655304 FUF655302:FUF655304 GEB655302:GEB655304 GNX655302:GNX655304 GXT655302:GXT655304 HHP655302:HHP655304 HRL655302:HRL655304 IBH655302:IBH655304 ILD655302:ILD655304 IUZ655302:IUZ655304 JEV655302:JEV655304 JOR655302:JOR655304 JYN655302:JYN655304 KIJ655302:KIJ655304 KSF655302:KSF655304 LCB655302:LCB655304 LLX655302:LLX655304 LVT655302:LVT655304 MFP655302:MFP655304 MPL655302:MPL655304 MZH655302:MZH655304 NJD655302:NJD655304 NSZ655302:NSZ655304 OCV655302:OCV655304 OMR655302:OMR655304 OWN655302:OWN655304 PGJ655302:PGJ655304 PQF655302:PQF655304 QAB655302:QAB655304 QJX655302:QJX655304 QTT655302:QTT655304 RDP655302:RDP655304 RNL655302:RNL655304 RXH655302:RXH655304 SHD655302:SHD655304 SQZ655302:SQZ655304 TAV655302:TAV655304 TKR655302:TKR655304 TUN655302:TUN655304 UEJ655302:UEJ655304 UOF655302:UOF655304 UYB655302:UYB655304 VHX655302:VHX655304 VRT655302:VRT655304 WBP655302:WBP655304 WLL655302:WLL655304 WVH655302:WVH655304 E721017:E721019 IV720838:IV720840 SR720838:SR720840 ACN720838:ACN720840 AMJ720838:AMJ720840 AWF720838:AWF720840 BGB720838:BGB720840 BPX720838:BPX720840 BZT720838:BZT720840 CJP720838:CJP720840 CTL720838:CTL720840 DDH720838:DDH720840 DND720838:DND720840 DWZ720838:DWZ720840 EGV720838:EGV720840 EQR720838:EQR720840 FAN720838:FAN720840 FKJ720838:FKJ720840 FUF720838:FUF720840 GEB720838:GEB720840 GNX720838:GNX720840 GXT720838:GXT720840 HHP720838:HHP720840 HRL720838:HRL720840 IBH720838:IBH720840 ILD720838:ILD720840 IUZ720838:IUZ720840 JEV720838:JEV720840 JOR720838:JOR720840 JYN720838:JYN720840 KIJ720838:KIJ720840 KSF720838:KSF720840 LCB720838:LCB720840 LLX720838:LLX720840 LVT720838:LVT720840 MFP720838:MFP720840 MPL720838:MPL720840 MZH720838:MZH720840 NJD720838:NJD720840 NSZ720838:NSZ720840 OCV720838:OCV720840 OMR720838:OMR720840 OWN720838:OWN720840 PGJ720838:PGJ720840 PQF720838:PQF720840 QAB720838:QAB720840 QJX720838:QJX720840 QTT720838:QTT720840 RDP720838:RDP720840 RNL720838:RNL720840 RXH720838:RXH720840 SHD720838:SHD720840 SQZ720838:SQZ720840 TAV720838:TAV720840 TKR720838:TKR720840 TUN720838:TUN720840 UEJ720838:UEJ720840 UOF720838:UOF720840 UYB720838:UYB720840 VHX720838:VHX720840 VRT720838:VRT720840 WBP720838:WBP720840 WLL720838:WLL720840 WVH720838:WVH720840 E786553:E786555 IV786374:IV786376 SR786374:SR786376 ACN786374:ACN786376 AMJ786374:AMJ786376 AWF786374:AWF786376 BGB786374:BGB786376 BPX786374:BPX786376 BZT786374:BZT786376 CJP786374:CJP786376 CTL786374:CTL786376 DDH786374:DDH786376 DND786374:DND786376 DWZ786374:DWZ786376 EGV786374:EGV786376 EQR786374:EQR786376 FAN786374:FAN786376 FKJ786374:FKJ786376 FUF786374:FUF786376 GEB786374:GEB786376 GNX786374:GNX786376 GXT786374:GXT786376 HHP786374:HHP786376 HRL786374:HRL786376 IBH786374:IBH786376 ILD786374:ILD786376 IUZ786374:IUZ786376 JEV786374:JEV786376 JOR786374:JOR786376 JYN786374:JYN786376 KIJ786374:KIJ786376 KSF786374:KSF786376 LCB786374:LCB786376 LLX786374:LLX786376 LVT786374:LVT786376 MFP786374:MFP786376 MPL786374:MPL786376 MZH786374:MZH786376 NJD786374:NJD786376 NSZ786374:NSZ786376 OCV786374:OCV786376 OMR786374:OMR786376 OWN786374:OWN786376 PGJ786374:PGJ786376 PQF786374:PQF786376 QAB786374:QAB786376 QJX786374:QJX786376 QTT786374:QTT786376 RDP786374:RDP786376 RNL786374:RNL786376 RXH786374:RXH786376 SHD786374:SHD786376 SQZ786374:SQZ786376 TAV786374:TAV786376 TKR786374:TKR786376 TUN786374:TUN786376 UEJ786374:UEJ786376 UOF786374:UOF786376 UYB786374:UYB786376 VHX786374:VHX786376 VRT786374:VRT786376 WBP786374:WBP786376 WLL786374:WLL786376 WVH786374:WVH786376 E852089:E852091 IV851910:IV851912 SR851910:SR851912 ACN851910:ACN851912 AMJ851910:AMJ851912 AWF851910:AWF851912 BGB851910:BGB851912 BPX851910:BPX851912 BZT851910:BZT851912 CJP851910:CJP851912 CTL851910:CTL851912 DDH851910:DDH851912 DND851910:DND851912 DWZ851910:DWZ851912 EGV851910:EGV851912 EQR851910:EQR851912 FAN851910:FAN851912 FKJ851910:FKJ851912 FUF851910:FUF851912 GEB851910:GEB851912 GNX851910:GNX851912 GXT851910:GXT851912 HHP851910:HHP851912 HRL851910:HRL851912 IBH851910:IBH851912 ILD851910:ILD851912 IUZ851910:IUZ851912 JEV851910:JEV851912 JOR851910:JOR851912 JYN851910:JYN851912 KIJ851910:KIJ851912 KSF851910:KSF851912 LCB851910:LCB851912 LLX851910:LLX851912 LVT851910:LVT851912 MFP851910:MFP851912 MPL851910:MPL851912 MZH851910:MZH851912 NJD851910:NJD851912 NSZ851910:NSZ851912 OCV851910:OCV851912 OMR851910:OMR851912 OWN851910:OWN851912 PGJ851910:PGJ851912 PQF851910:PQF851912 QAB851910:QAB851912 QJX851910:QJX851912 QTT851910:QTT851912 RDP851910:RDP851912 RNL851910:RNL851912 RXH851910:RXH851912 SHD851910:SHD851912 SQZ851910:SQZ851912 TAV851910:TAV851912 TKR851910:TKR851912 TUN851910:TUN851912 UEJ851910:UEJ851912 UOF851910:UOF851912 UYB851910:UYB851912 VHX851910:VHX851912 VRT851910:VRT851912 WBP851910:WBP851912 WLL851910:WLL851912 WVH851910:WVH851912 E917625:E917627 IV917446:IV917448 SR917446:SR917448 ACN917446:ACN917448 AMJ917446:AMJ917448 AWF917446:AWF917448 BGB917446:BGB917448 BPX917446:BPX917448 BZT917446:BZT917448 CJP917446:CJP917448 CTL917446:CTL917448 DDH917446:DDH917448 DND917446:DND917448 DWZ917446:DWZ917448 EGV917446:EGV917448 EQR917446:EQR917448 FAN917446:FAN917448 FKJ917446:FKJ917448 FUF917446:FUF917448 GEB917446:GEB917448 GNX917446:GNX917448 GXT917446:GXT917448 HHP917446:HHP917448 HRL917446:HRL917448 IBH917446:IBH917448 ILD917446:ILD917448 IUZ917446:IUZ917448 JEV917446:JEV917448 JOR917446:JOR917448 JYN917446:JYN917448 KIJ917446:KIJ917448 KSF917446:KSF917448 LCB917446:LCB917448 LLX917446:LLX917448 LVT917446:LVT917448 MFP917446:MFP917448 MPL917446:MPL917448 MZH917446:MZH917448 NJD917446:NJD917448 NSZ917446:NSZ917448 OCV917446:OCV917448 OMR917446:OMR917448 OWN917446:OWN917448 PGJ917446:PGJ917448 PQF917446:PQF917448 QAB917446:QAB917448 QJX917446:QJX917448 QTT917446:QTT917448 RDP917446:RDP917448 RNL917446:RNL917448 RXH917446:RXH917448 SHD917446:SHD917448 SQZ917446:SQZ917448 TAV917446:TAV917448 TKR917446:TKR917448 TUN917446:TUN917448 UEJ917446:UEJ917448 UOF917446:UOF917448 UYB917446:UYB917448 VHX917446:VHX917448 VRT917446:VRT917448 WBP917446:WBP917448 WLL917446:WLL917448 WVH917446:WVH917448 E983161:E983163 IV982982:IV982984 SR982982:SR982984 ACN982982:ACN982984 AMJ982982:AMJ982984 AWF982982:AWF982984 BGB982982:BGB982984 BPX982982:BPX982984 BZT982982:BZT982984 CJP982982:CJP982984 CTL982982:CTL982984 DDH982982:DDH982984 DND982982:DND982984 DWZ982982:DWZ982984 EGV982982:EGV982984 EQR982982:EQR982984 FAN982982:FAN982984 FKJ982982:FKJ982984 FUF982982:FUF982984 GEB982982:GEB982984 GNX982982:GNX982984 GXT982982:GXT982984 HHP982982:HHP982984 HRL982982:HRL982984 IBH982982:IBH982984 ILD982982:ILD982984 IUZ982982:IUZ982984 JEV982982:JEV982984 JOR982982:JOR982984 JYN982982:JYN982984 KIJ982982:KIJ982984 KSF982982:KSF982984 LCB982982:LCB982984 LLX982982:LLX982984 LVT982982:LVT982984 MFP982982:MFP982984 MPL982982:MPL982984 MZH982982:MZH982984 NJD982982:NJD982984 NSZ982982:NSZ982984 OCV982982:OCV982984 OMR982982:OMR982984 OWN982982:OWN982984 PGJ982982:PGJ982984 PQF982982:PQF982984 QAB982982:QAB982984 QJX982982:QJX982984 QTT982982:QTT982984 RDP982982:RDP982984 RNL982982:RNL982984 RXH982982:RXH982984 SHD982982:SHD982984 SQZ982982:SQZ982984 TAV982982:TAV982984 TKR982982:TKR982984 TUN982982:TUN982984 UEJ982982:UEJ982984 UOF982982:UOF982984 UYB982982:UYB982984 VHX982982:VHX982984 VRT982982:VRT982984 WBP982982:WBP982984 WLL982982:WLL982984 WVH982982:WVH982984 E65622:E65646 IV65443:IV65467 SR65443:SR65467 ACN65443:ACN65467 AMJ65443:AMJ65467 AWF65443:AWF65467 BGB65443:BGB65467 BPX65443:BPX65467 BZT65443:BZT65467 CJP65443:CJP65467 CTL65443:CTL65467 DDH65443:DDH65467 DND65443:DND65467 DWZ65443:DWZ65467 EGV65443:EGV65467 EQR65443:EQR65467 FAN65443:FAN65467 FKJ65443:FKJ65467 FUF65443:FUF65467 GEB65443:GEB65467 GNX65443:GNX65467 GXT65443:GXT65467 HHP65443:HHP65467 HRL65443:HRL65467 IBH65443:IBH65467 ILD65443:ILD65467 IUZ65443:IUZ65467 JEV65443:JEV65467 JOR65443:JOR65467 JYN65443:JYN65467 KIJ65443:KIJ65467 KSF65443:KSF65467 LCB65443:LCB65467 LLX65443:LLX65467 LVT65443:LVT65467 MFP65443:MFP65467 MPL65443:MPL65467 MZH65443:MZH65467 NJD65443:NJD65467 NSZ65443:NSZ65467 OCV65443:OCV65467 OMR65443:OMR65467 OWN65443:OWN65467 PGJ65443:PGJ65467 PQF65443:PQF65467 QAB65443:QAB65467 QJX65443:QJX65467 QTT65443:QTT65467 RDP65443:RDP65467 RNL65443:RNL65467 RXH65443:RXH65467 SHD65443:SHD65467 SQZ65443:SQZ65467 TAV65443:TAV65467 TKR65443:TKR65467 TUN65443:TUN65467 UEJ65443:UEJ65467 UOF65443:UOF65467 UYB65443:UYB65467 VHX65443:VHX65467 VRT65443:VRT65467 WBP65443:WBP65467 WLL65443:WLL65467 WVH65443:WVH65467 E131158:E131182 IV130979:IV131003 SR130979:SR131003 ACN130979:ACN131003 AMJ130979:AMJ131003 AWF130979:AWF131003 BGB130979:BGB131003 BPX130979:BPX131003 BZT130979:BZT131003 CJP130979:CJP131003 CTL130979:CTL131003 DDH130979:DDH131003 DND130979:DND131003 DWZ130979:DWZ131003 EGV130979:EGV131003 EQR130979:EQR131003 FAN130979:FAN131003 FKJ130979:FKJ131003 FUF130979:FUF131003 GEB130979:GEB131003 GNX130979:GNX131003 GXT130979:GXT131003 HHP130979:HHP131003 HRL130979:HRL131003 IBH130979:IBH131003 ILD130979:ILD131003 IUZ130979:IUZ131003 JEV130979:JEV131003 JOR130979:JOR131003 JYN130979:JYN131003 KIJ130979:KIJ131003 KSF130979:KSF131003 LCB130979:LCB131003 LLX130979:LLX131003 LVT130979:LVT131003 MFP130979:MFP131003 MPL130979:MPL131003 MZH130979:MZH131003 NJD130979:NJD131003 NSZ130979:NSZ131003 OCV130979:OCV131003 OMR130979:OMR131003 OWN130979:OWN131003 PGJ130979:PGJ131003 PQF130979:PQF131003 QAB130979:QAB131003 QJX130979:QJX131003 QTT130979:QTT131003 RDP130979:RDP131003 RNL130979:RNL131003 RXH130979:RXH131003 SHD130979:SHD131003 SQZ130979:SQZ131003 TAV130979:TAV131003 TKR130979:TKR131003 TUN130979:TUN131003 UEJ130979:UEJ131003 UOF130979:UOF131003 UYB130979:UYB131003 VHX130979:VHX131003 VRT130979:VRT131003 WBP130979:WBP131003 WLL130979:WLL131003 WVH130979:WVH131003 E196694:E196718 IV196515:IV196539 SR196515:SR196539 ACN196515:ACN196539 AMJ196515:AMJ196539 AWF196515:AWF196539 BGB196515:BGB196539 BPX196515:BPX196539 BZT196515:BZT196539 CJP196515:CJP196539 CTL196515:CTL196539 DDH196515:DDH196539 DND196515:DND196539 DWZ196515:DWZ196539 EGV196515:EGV196539 EQR196515:EQR196539 FAN196515:FAN196539 FKJ196515:FKJ196539 FUF196515:FUF196539 GEB196515:GEB196539 GNX196515:GNX196539 GXT196515:GXT196539 HHP196515:HHP196539 HRL196515:HRL196539 IBH196515:IBH196539 ILD196515:ILD196539 IUZ196515:IUZ196539 JEV196515:JEV196539 JOR196515:JOR196539 JYN196515:JYN196539 KIJ196515:KIJ196539 KSF196515:KSF196539 LCB196515:LCB196539 LLX196515:LLX196539 LVT196515:LVT196539 MFP196515:MFP196539 MPL196515:MPL196539 MZH196515:MZH196539 NJD196515:NJD196539 NSZ196515:NSZ196539 OCV196515:OCV196539 OMR196515:OMR196539 OWN196515:OWN196539 PGJ196515:PGJ196539 PQF196515:PQF196539 QAB196515:QAB196539 QJX196515:QJX196539 QTT196515:QTT196539 RDP196515:RDP196539 RNL196515:RNL196539 RXH196515:RXH196539 SHD196515:SHD196539 SQZ196515:SQZ196539 TAV196515:TAV196539 TKR196515:TKR196539 TUN196515:TUN196539 UEJ196515:UEJ196539 UOF196515:UOF196539 UYB196515:UYB196539 VHX196515:VHX196539 VRT196515:VRT196539 WBP196515:WBP196539 WLL196515:WLL196539 WVH196515:WVH196539 E262230:E262254 IV262051:IV262075 SR262051:SR262075 ACN262051:ACN262075 AMJ262051:AMJ262075 AWF262051:AWF262075 BGB262051:BGB262075 BPX262051:BPX262075 BZT262051:BZT262075 CJP262051:CJP262075 CTL262051:CTL262075 DDH262051:DDH262075 DND262051:DND262075 DWZ262051:DWZ262075 EGV262051:EGV262075 EQR262051:EQR262075 FAN262051:FAN262075 FKJ262051:FKJ262075 FUF262051:FUF262075 GEB262051:GEB262075 GNX262051:GNX262075 GXT262051:GXT262075 HHP262051:HHP262075 HRL262051:HRL262075 IBH262051:IBH262075 ILD262051:ILD262075 IUZ262051:IUZ262075 JEV262051:JEV262075 JOR262051:JOR262075 JYN262051:JYN262075 KIJ262051:KIJ262075 KSF262051:KSF262075 LCB262051:LCB262075 LLX262051:LLX262075 LVT262051:LVT262075 MFP262051:MFP262075 MPL262051:MPL262075 MZH262051:MZH262075 NJD262051:NJD262075 NSZ262051:NSZ262075 OCV262051:OCV262075 OMR262051:OMR262075 OWN262051:OWN262075 PGJ262051:PGJ262075 PQF262051:PQF262075 QAB262051:QAB262075 QJX262051:QJX262075 QTT262051:QTT262075 RDP262051:RDP262075 RNL262051:RNL262075 RXH262051:RXH262075 SHD262051:SHD262075 SQZ262051:SQZ262075 TAV262051:TAV262075 TKR262051:TKR262075 TUN262051:TUN262075 UEJ262051:UEJ262075 UOF262051:UOF262075 UYB262051:UYB262075 VHX262051:VHX262075 VRT262051:VRT262075 WBP262051:WBP262075 WLL262051:WLL262075 WVH262051:WVH262075 E327766:E327790 IV327587:IV327611 SR327587:SR327611 ACN327587:ACN327611 AMJ327587:AMJ327611 AWF327587:AWF327611 BGB327587:BGB327611 BPX327587:BPX327611 BZT327587:BZT327611 CJP327587:CJP327611 CTL327587:CTL327611 DDH327587:DDH327611 DND327587:DND327611 DWZ327587:DWZ327611 EGV327587:EGV327611 EQR327587:EQR327611 FAN327587:FAN327611 FKJ327587:FKJ327611 FUF327587:FUF327611 GEB327587:GEB327611 GNX327587:GNX327611 GXT327587:GXT327611 HHP327587:HHP327611 HRL327587:HRL327611 IBH327587:IBH327611 ILD327587:ILD327611 IUZ327587:IUZ327611 JEV327587:JEV327611 JOR327587:JOR327611 JYN327587:JYN327611 KIJ327587:KIJ327611 KSF327587:KSF327611 LCB327587:LCB327611 LLX327587:LLX327611 LVT327587:LVT327611 MFP327587:MFP327611 MPL327587:MPL327611 MZH327587:MZH327611 NJD327587:NJD327611 NSZ327587:NSZ327611 OCV327587:OCV327611 OMR327587:OMR327611 OWN327587:OWN327611 PGJ327587:PGJ327611 PQF327587:PQF327611 QAB327587:QAB327611 QJX327587:QJX327611 QTT327587:QTT327611 RDP327587:RDP327611 RNL327587:RNL327611 RXH327587:RXH327611 SHD327587:SHD327611 SQZ327587:SQZ327611 TAV327587:TAV327611 TKR327587:TKR327611 TUN327587:TUN327611 UEJ327587:UEJ327611 UOF327587:UOF327611 UYB327587:UYB327611 VHX327587:VHX327611 VRT327587:VRT327611 WBP327587:WBP327611 WLL327587:WLL327611 WVH327587:WVH327611 E393302:E393326 IV393123:IV393147 SR393123:SR393147 ACN393123:ACN393147 AMJ393123:AMJ393147 AWF393123:AWF393147 BGB393123:BGB393147 BPX393123:BPX393147 BZT393123:BZT393147 CJP393123:CJP393147 CTL393123:CTL393147 DDH393123:DDH393147 DND393123:DND393147 DWZ393123:DWZ393147 EGV393123:EGV393147 EQR393123:EQR393147 FAN393123:FAN393147 FKJ393123:FKJ393147 FUF393123:FUF393147 GEB393123:GEB393147 GNX393123:GNX393147 GXT393123:GXT393147 HHP393123:HHP393147 HRL393123:HRL393147 IBH393123:IBH393147 ILD393123:ILD393147 IUZ393123:IUZ393147 JEV393123:JEV393147 JOR393123:JOR393147 JYN393123:JYN393147 KIJ393123:KIJ393147 KSF393123:KSF393147 LCB393123:LCB393147 LLX393123:LLX393147 LVT393123:LVT393147 MFP393123:MFP393147 MPL393123:MPL393147 MZH393123:MZH393147 NJD393123:NJD393147 NSZ393123:NSZ393147 OCV393123:OCV393147 OMR393123:OMR393147 OWN393123:OWN393147 PGJ393123:PGJ393147 PQF393123:PQF393147 QAB393123:QAB393147 QJX393123:QJX393147 QTT393123:QTT393147 RDP393123:RDP393147 RNL393123:RNL393147 RXH393123:RXH393147 SHD393123:SHD393147 SQZ393123:SQZ393147 TAV393123:TAV393147 TKR393123:TKR393147 TUN393123:TUN393147 UEJ393123:UEJ393147 UOF393123:UOF393147 UYB393123:UYB393147 VHX393123:VHX393147 VRT393123:VRT393147 WBP393123:WBP393147 WLL393123:WLL393147 WVH393123:WVH393147 E458838:E458862 IV458659:IV458683 SR458659:SR458683 ACN458659:ACN458683 AMJ458659:AMJ458683 AWF458659:AWF458683 BGB458659:BGB458683 BPX458659:BPX458683 BZT458659:BZT458683 CJP458659:CJP458683 CTL458659:CTL458683 DDH458659:DDH458683 DND458659:DND458683 DWZ458659:DWZ458683 EGV458659:EGV458683 EQR458659:EQR458683 FAN458659:FAN458683 FKJ458659:FKJ458683 FUF458659:FUF458683 GEB458659:GEB458683 GNX458659:GNX458683 GXT458659:GXT458683 HHP458659:HHP458683 HRL458659:HRL458683 IBH458659:IBH458683 ILD458659:ILD458683 IUZ458659:IUZ458683 JEV458659:JEV458683 JOR458659:JOR458683 JYN458659:JYN458683 KIJ458659:KIJ458683 KSF458659:KSF458683 LCB458659:LCB458683 LLX458659:LLX458683 LVT458659:LVT458683 MFP458659:MFP458683 MPL458659:MPL458683 MZH458659:MZH458683 NJD458659:NJD458683 NSZ458659:NSZ458683 OCV458659:OCV458683 OMR458659:OMR458683 OWN458659:OWN458683 PGJ458659:PGJ458683 PQF458659:PQF458683 QAB458659:QAB458683 QJX458659:QJX458683 QTT458659:QTT458683 RDP458659:RDP458683 RNL458659:RNL458683 RXH458659:RXH458683 SHD458659:SHD458683 SQZ458659:SQZ458683 TAV458659:TAV458683 TKR458659:TKR458683 TUN458659:TUN458683 UEJ458659:UEJ458683 UOF458659:UOF458683 UYB458659:UYB458683 VHX458659:VHX458683 VRT458659:VRT458683 WBP458659:WBP458683 WLL458659:WLL458683 WVH458659:WVH458683 E524374:E524398 IV524195:IV524219 SR524195:SR524219 ACN524195:ACN524219 AMJ524195:AMJ524219 AWF524195:AWF524219 BGB524195:BGB524219 BPX524195:BPX524219 BZT524195:BZT524219 CJP524195:CJP524219 CTL524195:CTL524219 DDH524195:DDH524219 DND524195:DND524219 DWZ524195:DWZ524219 EGV524195:EGV524219 EQR524195:EQR524219 FAN524195:FAN524219 FKJ524195:FKJ524219 FUF524195:FUF524219 GEB524195:GEB524219 GNX524195:GNX524219 GXT524195:GXT524219 HHP524195:HHP524219 HRL524195:HRL524219 IBH524195:IBH524219 ILD524195:ILD524219 IUZ524195:IUZ524219 JEV524195:JEV524219 JOR524195:JOR524219 JYN524195:JYN524219 KIJ524195:KIJ524219 KSF524195:KSF524219 LCB524195:LCB524219 LLX524195:LLX524219 LVT524195:LVT524219 MFP524195:MFP524219 MPL524195:MPL524219 MZH524195:MZH524219 NJD524195:NJD524219 NSZ524195:NSZ524219 OCV524195:OCV524219 OMR524195:OMR524219 OWN524195:OWN524219 PGJ524195:PGJ524219 PQF524195:PQF524219 QAB524195:QAB524219 QJX524195:QJX524219 QTT524195:QTT524219 RDP524195:RDP524219 RNL524195:RNL524219 RXH524195:RXH524219 SHD524195:SHD524219 SQZ524195:SQZ524219 TAV524195:TAV524219 TKR524195:TKR524219 TUN524195:TUN524219 UEJ524195:UEJ524219 UOF524195:UOF524219 UYB524195:UYB524219 VHX524195:VHX524219 VRT524195:VRT524219 WBP524195:WBP524219 WLL524195:WLL524219 WVH524195:WVH524219 E589910:E589934 IV589731:IV589755 SR589731:SR589755 ACN589731:ACN589755 AMJ589731:AMJ589755 AWF589731:AWF589755 BGB589731:BGB589755 BPX589731:BPX589755 BZT589731:BZT589755 CJP589731:CJP589755 CTL589731:CTL589755 DDH589731:DDH589755 DND589731:DND589755 DWZ589731:DWZ589755 EGV589731:EGV589755 EQR589731:EQR589755 FAN589731:FAN589755 FKJ589731:FKJ589755 FUF589731:FUF589755 GEB589731:GEB589755 GNX589731:GNX589755 GXT589731:GXT589755 HHP589731:HHP589755 HRL589731:HRL589755 IBH589731:IBH589755 ILD589731:ILD589755 IUZ589731:IUZ589755 JEV589731:JEV589755 JOR589731:JOR589755 JYN589731:JYN589755 KIJ589731:KIJ589755 KSF589731:KSF589755 LCB589731:LCB589755 LLX589731:LLX589755 LVT589731:LVT589755 MFP589731:MFP589755 MPL589731:MPL589755 MZH589731:MZH589755 NJD589731:NJD589755 NSZ589731:NSZ589755 OCV589731:OCV589755 OMR589731:OMR589755 OWN589731:OWN589755 PGJ589731:PGJ589755 PQF589731:PQF589755 QAB589731:QAB589755 QJX589731:QJX589755 QTT589731:QTT589755 RDP589731:RDP589755 RNL589731:RNL589755 RXH589731:RXH589755 SHD589731:SHD589755 SQZ589731:SQZ589755 TAV589731:TAV589755 TKR589731:TKR589755 TUN589731:TUN589755 UEJ589731:UEJ589755 UOF589731:UOF589755 UYB589731:UYB589755 VHX589731:VHX589755 VRT589731:VRT589755 WBP589731:WBP589755 WLL589731:WLL589755 WVH589731:WVH589755 E655446:E655470 IV655267:IV655291 SR655267:SR655291 ACN655267:ACN655291 AMJ655267:AMJ655291 AWF655267:AWF655291 BGB655267:BGB655291 BPX655267:BPX655291 BZT655267:BZT655291 CJP655267:CJP655291 CTL655267:CTL655291 DDH655267:DDH655291 DND655267:DND655291 DWZ655267:DWZ655291 EGV655267:EGV655291 EQR655267:EQR655291 FAN655267:FAN655291 FKJ655267:FKJ655291 FUF655267:FUF655291 GEB655267:GEB655291 GNX655267:GNX655291 GXT655267:GXT655291 HHP655267:HHP655291 HRL655267:HRL655291 IBH655267:IBH655291 ILD655267:ILD655291 IUZ655267:IUZ655291 JEV655267:JEV655291 JOR655267:JOR655291 JYN655267:JYN655291 KIJ655267:KIJ655291 KSF655267:KSF655291 LCB655267:LCB655291 LLX655267:LLX655291 LVT655267:LVT655291 MFP655267:MFP655291 MPL655267:MPL655291 MZH655267:MZH655291 NJD655267:NJD655291 NSZ655267:NSZ655291 OCV655267:OCV655291 OMR655267:OMR655291 OWN655267:OWN655291 PGJ655267:PGJ655291 PQF655267:PQF655291 QAB655267:QAB655291 QJX655267:QJX655291 QTT655267:QTT655291 RDP655267:RDP655291 RNL655267:RNL655291 RXH655267:RXH655291 SHD655267:SHD655291 SQZ655267:SQZ655291 TAV655267:TAV655291 TKR655267:TKR655291 TUN655267:TUN655291 UEJ655267:UEJ655291 UOF655267:UOF655291 UYB655267:UYB655291 VHX655267:VHX655291 VRT655267:VRT655291 WBP655267:WBP655291 WLL655267:WLL655291 WVH655267:WVH655291 E720982:E721006 IV720803:IV720827 SR720803:SR720827 ACN720803:ACN720827 AMJ720803:AMJ720827 AWF720803:AWF720827 BGB720803:BGB720827 BPX720803:BPX720827 BZT720803:BZT720827 CJP720803:CJP720827 CTL720803:CTL720827 DDH720803:DDH720827 DND720803:DND720827 DWZ720803:DWZ720827 EGV720803:EGV720827 EQR720803:EQR720827 FAN720803:FAN720827 FKJ720803:FKJ720827 FUF720803:FUF720827 GEB720803:GEB720827 GNX720803:GNX720827 GXT720803:GXT720827 HHP720803:HHP720827 HRL720803:HRL720827 IBH720803:IBH720827 ILD720803:ILD720827 IUZ720803:IUZ720827 JEV720803:JEV720827 JOR720803:JOR720827 JYN720803:JYN720827 KIJ720803:KIJ720827 KSF720803:KSF720827 LCB720803:LCB720827 LLX720803:LLX720827 LVT720803:LVT720827 MFP720803:MFP720827 MPL720803:MPL720827 MZH720803:MZH720827 NJD720803:NJD720827 NSZ720803:NSZ720827 OCV720803:OCV720827 OMR720803:OMR720827 OWN720803:OWN720827 PGJ720803:PGJ720827 PQF720803:PQF720827 QAB720803:QAB720827 QJX720803:QJX720827 QTT720803:QTT720827 RDP720803:RDP720827 RNL720803:RNL720827 RXH720803:RXH720827 SHD720803:SHD720827 SQZ720803:SQZ720827 TAV720803:TAV720827 TKR720803:TKR720827 TUN720803:TUN720827 UEJ720803:UEJ720827 UOF720803:UOF720827 UYB720803:UYB720827 VHX720803:VHX720827 VRT720803:VRT720827 WBP720803:WBP720827 WLL720803:WLL720827 WVH720803:WVH720827 E786518:E786542 IV786339:IV786363 SR786339:SR786363 ACN786339:ACN786363 AMJ786339:AMJ786363 AWF786339:AWF786363 BGB786339:BGB786363 BPX786339:BPX786363 BZT786339:BZT786363 CJP786339:CJP786363 CTL786339:CTL786363 DDH786339:DDH786363 DND786339:DND786363 DWZ786339:DWZ786363 EGV786339:EGV786363 EQR786339:EQR786363 FAN786339:FAN786363 FKJ786339:FKJ786363 FUF786339:FUF786363 GEB786339:GEB786363 GNX786339:GNX786363 GXT786339:GXT786363 HHP786339:HHP786363 HRL786339:HRL786363 IBH786339:IBH786363 ILD786339:ILD786363 IUZ786339:IUZ786363 JEV786339:JEV786363 JOR786339:JOR786363 JYN786339:JYN786363 KIJ786339:KIJ786363 KSF786339:KSF786363 LCB786339:LCB786363 LLX786339:LLX786363 LVT786339:LVT786363 MFP786339:MFP786363 MPL786339:MPL786363 MZH786339:MZH786363 NJD786339:NJD786363 NSZ786339:NSZ786363 OCV786339:OCV786363 OMR786339:OMR786363 OWN786339:OWN786363 PGJ786339:PGJ786363 PQF786339:PQF786363 QAB786339:QAB786363 QJX786339:QJX786363 QTT786339:QTT786363 RDP786339:RDP786363 RNL786339:RNL786363 RXH786339:RXH786363 SHD786339:SHD786363 SQZ786339:SQZ786363 TAV786339:TAV786363 TKR786339:TKR786363 TUN786339:TUN786363 UEJ786339:UEJ786363 UOF786339:UOF786363 UYB786339:UYB786363 VHX786339:VHX786363 VRT786339:VRT786363 WBP786339:WBP786363 WLL786339:WLL786363 WVH786339:WVH786363 E852054:E852078 IV851875:IV851899 SR851875:SR851899 ACN851875:ACN851899 AMJ851875:AMJ851899 AWF851875:AWF851899 BGB851875:BGB851899 BPX851875:BPX851899 BZT851875:BZT851899 CJP851875:CJP851899 CTL851875:CTL851899 DDH851875:DDH851899 DND851875:DND851899 DWZ851875:DWZ851899 EGV851875:EGV851899 EQR851875:EQR851899 FAN851875:FAN851899 FKJ851875:FKJ851899 FUF851875:FUF851899 GEB851875:GEB851899 GNX851875:GNX851899 GXT851875:GXT851899 HHP851875:HHP851899 HRL851875:HRL851899 IBH851875:IBH851899 ILD851875:ILD851899 IUZ851875:IUZ851899 JEV851875:JEV851899 JOR851875:JOR851899 JYN851875:JYN851899 KIJ851875:KIJ851899 KSF851875:KSF851899 LCB851875:LCB851899 LLX851875:LLX851899 LVT851875:LVT851899 MFP851875:MFP851899 MPL851875:MPL851899 MZH851875:MZH851899 NJD851875:NJD851899 NSZ851875:NSZ851899 OCV851875:OCV851899 OMR851875:OMR851899 OWN851875:OWN851899 PGJ851875:PGJ851899 PQF851875:PQF851899 QAB851875:QAB851899 QJX851875:QJX851899 QTT851875:QTT851899 RDP851875:RDP851899 RNL851875:RNL851899 RXH851875:RXH851899 SHD851875:SHD851899 SQZ851875:SQZ851899 TAV851875:TAV851899 TKR851875:TKR851899 TUN851875:TUN851899 UEJ851875:UEJ851899 UOF851875:UOF851899 UYB851875:UYB851899 VHX851875:VHX851899 VRT851875:VRT851899 WBP851875:WBP851899 WLL851875:WLL851899 WVH851875:WVH851899 E917590:E917614 IV917411:IV917435 SR917411:SR917435 ACN917411:ACN917435 AMJ917411:AMJ917435 AWF917411:AWF917435 BGB917411:BGB917435 BPX917411:BPX917435 BZT917411:BZT917435 CJP917411:CJP917435 CTL917411:CTL917435 DDH917411:DDH917435 DND917411:DND917435 DWZ917411:DWZ917435 EGV917411:EGV917435 EQR917411:EQR917435 FAN917411:FAN917435 FKJ917411:FKJ917435 FUF917411:FUF917435 GEB917411:GEB917435 GNX917411:GNX917435 GXT917411:GXT917435 HHP917411:HHP917435 HRL917411:HRL917435 IBH917411:IBH917435 ILD917411:ILD917435 IUZ917411:IUZ917435 JEV917411:JEV917435 JOR917411:JOR917435 JYN917411:JYN917435 KIJ917411:KIJ917435 KSF917411:KSF917435 LCB917411:LCB917435 LLX917411:LLX917435 LVT917411:LVT917435 MFP917411:MFP917435 MPL917411:MPL917435 MZH917411:MZH917435 NJD917411:NJD917435 NSZ917411:NSZ917435 OCV917411:OCV917435 OMR917411:OMR917435 OWN917411:OWN917435 PGJ917411:PGJ917435 PQF917411:PQF917435 QAB917411:QAB917435 QJX917411:QJX917435 QTT917411:QTT917435 RDP917411:RDP917435 RNL917411:RNL917435 RXH917411:RXH917435 SHD917411:SHD917435 SQZ917411:SQZ917435 TAV917411:TAV917435 TKR917411:TKR917435 TUN917411:TUN917435 UEJ917411:UEJ917435 UOF917411:UOF917435 UYB917411:UYB917435 VHX917411:VHX917435 VRT917411:VRT917435 WBP917411:WBP917435 WLL917411:WLL917435 WVH917411:WVH917435 E983126:E983150 IV982947:IV982971 SR982947:SR982971 ACN982947:ACN982971 AMJ982947:AMJ982971 AWF982947:AWF982971 BGB982947:BGB982971 BPX982947:BPX982971 BZT982947:BZT982971 CJP982947:CJP982971 CTL982947:CTL982971 DDH982947:DDH982971 DND982947:DND982971 DWZ982947:DWZ982971 EGV982947:EGV982971 EQR982947:EQR982971 FAN982947:FAN982971 FKJ982947:FKJ982971 FUF982947:FUF982971 GEB982947:GEB982971 GNX982947:GNX982971 GXT982947:GXT982971 HHP982947:HHP982971 HRL982947:HRL982971 IBH982947:IBH982971 ILD982947:ILD982971 IUZ982947:IUZ982971 JEV982947:JEV982971 JOR982947:JOR982971 JYN982947:JYN982971 KIJ982947:KIJ982971 KSF982947:KSF982971 LCB982947:LCB982971 LLX982947:LLX982971 LVT982947:LVT982971 MFP982947:MFP982971 MPL982947:MPL982971 MZH982947:MZH982971 NJD982947:NJD982971 NSZ982947:NSZ982971 OCV982947:OCV982971 OMR982947:OMR982971 OWN982947:OWN982971 PGJ982947:PGJ982971 PQF982947:PQF982971 QAB982947:QAB982971 QJX982947:QJX982971 QTT982947:QTT982971 RDP982947:RDP982971 RNL982947:RNL982971 RXH982947:RXH982971 SHD982947:SHD982971 SQZ982947:SQZ982971 TAV982947:TAV982971 TKR982947:TKR982971 TUN982947:TUN982971 UEJ982947:UEJ982971 UOF982947:UOF982971 UYB982947:UYB982971 VHX982947:VHX982971 VRT982947:VRT982971 WBP982947:WBP982971 WLL982947:WLL982971 WVH982947:WVH982971 WVH38:WVH48 E68:E69 IV38:IV48 SR38:SR48 ACN38:ACN48 AMJ38:AMJ48 AWF38:AWF48 BGB38:BGB48 BPX38:BPX48 BZT38:BZT48 CJP38:CJP48 CTL38:CTL48 DDH38:DDH48 DND38:DND48 DWZ38:DWZ48 EGV38:EGV48 EQR38:EQR48 FAN38:FAN48 FKJ38:FKJ48 FUF38:FUF48 GEB38:GEB48 GNX38:GNX48 GXT38:GXT48 HHP38:HHP48 HRL38:HRL48 IBH38:IBH48 ILD38:ILD48 IUZ38:IUZ48 JEV38:JEV48 JOR38:JOR48 JYN38:JYN48 KIJ38:KIJ48 KSF38:KSF48 LCB38:LCB48 LLX38:LLX48 LVT38:LVT48 MFP38:MFP48 MPL38:MPL48 MZH38:MZH48 NJD38:NJD48 NSZ38:NSZ48 OCV38:OCV48 OMR38:OMR48 OWN38:OWN48 PGJ38:PGJ48 PQF38:PQF48 QAB38:QAB48 QJX38:QJX48 QTT38:QTT48 RDP38:RDP48 RNL38:RNL48 RXH38:RXH48 SHD38:SHD48 SQZ38:SQZ48 TAV38:TAV48 TKR38:TKR48 TUN38:TUN48 UEJ38:UEJ48 UOF38:UOF48 UYB38:UYB48 VHX38:VHX48 VRT38:VRT48 WBP38:WBP48 WLL38:WLL48 E84:E85 E87 E105 E108 E110 E118 E120 E135 CTL8 DDH8 DND8 DWZ8 EGV8 EQR8 FAN8 FKJ8 FUF8 GEB8 GNX8 GXT8 HHP8 HRL8 IBH8 ILD8 IUZ8 JEV8 JOR8 JYN8 KIJ8 KSF8 LCB8 LLX8 LVT8 MFP8 MPL8 MZH8 NJD8 NSZ8 OCV8 OMR8 OWN8 PGJ8 PQF8 QAB8 QJX8 QTT8 RDP8 RNL8 RXH8 SHD8 SQZ8 TAV8 TKR8 TUN8 UEJ8 UOF8 UYB8 VHX8 VRT8 WBP8 WLL8 WVH8 AWF8 CJP8 BGB8 IV8 SR8 ACN8 AMJ8 BPX8 BZT8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4"/>
  <sheetViews>
    <sheetView workbookViewId="0">
      <selection activeCell="I17" sqref="I17"/>
    </sheetView>
  </sheetViews>
  <sheetFormatPr defaultColWidth="9.1328125" defaultRowHeight="13.5" x14ac:dyDescent="0.35"/>
  <cols>
    <col min="1" max="1" width="6.73046875" style="47" customWidth="1"/>
    <col min="2" max="2" width="47.3984375" style="47" customWidth="1"/>
    <col min="3" max="3" width="42.265625" style="50" customWidth="1"/>
    <col min="4" max="16384" width="9.1328125" style="47"/>
  </cols>
  <sheetData>
    <row r="1" spans="1:3" x14ac:dyDescent="0.35">
      <c r="A1" s="211" t="s">
        <v>44</v>
      </c>
      <c r="B1" s="211"/>
      <c r="C1" s="211"/>
    </row>
    <row r="2" spans="1:3" ht="15" x14ac:dyDescent="0.4">
      <c r="A2" s="48" t="s">
        <v>45</v>
      </c>
      <c r="B2" s="48" t="s">
        <v>46</v>
      </c>
      <c r="C2" s="48" t="s">
        <v>47</v>
      </c>
    </row>
    <row r="3" spans="1:3" ht="13.9" x14ac:dyDescent="0.4">
      <c r="A3" s="49" t="s">
        <v>48</v>
      </c>
      <c r="B3" s="49" t="s">
        <v>49</v>
      </c>
    </row>
    <row r="4" spans="1:3" x14ac:dyDescent="0.35">
      <c r="B4" s="47" t="s">
        <v>50</v>
      </c>
      <c r="C4" s="50" t="s">
        <v>51</v>
      </c>
    </row>
    <row r="5" spans="1:3" x14ac:dyDescent="0.35">
      <c r="B5" s="47" t="s">
        <v>52</v>
      </c>
      <c r="C5" s="50" t="s">
        <v>53</v>
      </c>
    </row>
    <row r="6" spans="1:3" s="52" customFormat="1" ht="13.9" x14ac:dyDescent="0.4">
      <c r="A6" s="49" t="s">
        <v>54</v>
      </c>
      <c r="B6" s="49" t="s">
        <v>55</v>
      </c>
      <c r="C6" s="51"/>
    </row>
    <row r="7" spans="1:3" x14ac:dyDescent="0.35">
      <c r="B7" s="47" t="s">
        <v>56</v>
      </c>
      <c r="C7" s="50" t="s">
        <v>57</v>
      </c>
    </row>
    <row r="8" spans="1:3" x14ac:dyDescent="0.35">
      <c r="B8" s="47" t="s">
        <v>58</v>
      </c>
      <c r="C8" s="50" t="s">
        <v>59</v>
      </c>
    </row>
    <row r="9" spans="1:3" ht="13.9" x14ac:dyDescent="0.4">
      <c r="A9" s="49" t="s">
        <v>60</v>
      </c>
      <c r="B9" s="49" t="s">
        <v>61</v>
      </c>
    </row>
    <row r="10" spans="1:3" x14ac:dyDescent="0.35">
      <c r="B10" s="47" t="s">
        <v>62</v>
      </c>
      <c r="C10" s="50" t="s">
        <v>63</v>
      </c>
    </row>
    <row r="11" spans="1:3" ht="13.9" x14ac:dyDescent="0.4">
      <c r="A11" s="49" t="s">
        <v>64</v>
      </c>
      <c r="B11" s="49" t="s">
        <v>65</v>
      </c>
    </row>
    <row r="12" spans="1:3" s="52" customFormat="1" x14ac:dyDescent="0.35">
      <c r="B12" s="52" t="s">
        <v>66</v>
      </c>
      <c r="C12" s="51" t="s">
        <v>67</v>
      </c>
    </row>
    <row r="13" spans="1:3" x14ac:dyDescent="0.35">
      <c r="B13" s="47" t="s">
        <v>68</v>
      </c>
      <c r="C13" s="50" t="s">
        <v>69</v>
      </c>
    </row>
    <row r="14" spans="1:3" x14ac:dyDescent="0.35">
      <c r="B14" s="47" t="s">
        <v>70</v>
      </c>
      <c r="C14" s="50" t="s">
        <v>71</v>
      </c>
    </row>
    <row r="15" spans="1:3" x14ac:dyDescent="0.35">
      <c r="B15" s="47" t="s">
        <v>72</v>
      </c>
      <c r="C15" s="50" t="s">
        <v>71</v>
      </c>
    </row>
    <row r="16" spans="1:3" ht="13.9" x14ac:dyDescent="0.4">
      <c r="A16" s="49" t="s">
        <v>73</v>
      </c>
      <c r="B16" s="49" t="s">
        <v>74</v>
      </c>
    </row>
    <row r="17" spans="1:3" x14ac:dyDescent="0.35">
      <c r="B17" s="47" t="s">
        <v>75</v>
      </c>
      <c r="C17" s="50" t="s">
        <v>76</v>
      </c>
    </row>
    <row r="18" spans="1:3" x14ac:dyDescent="0.35">
      <c r="B18" s="47" t="s">
        <v>77</v>
      </c>
      <c r="C18" s="50" t="s">
        <v>78</v>
      </c>
    </row>
    <row r="19" spans="1:3" x14ac:dyDescent="0.35">
      <c r="B19" s="47" t="s">
        <v>79</v>
      </c>
      <c r="C19" s="50" t="s">
        <v>89</v>
      </c>
    </row>
    <row r="20" spans="1:3" ht="13.9" x14ac:dyDescent="0.4">
      <c r="A20" s="49" t="s">
        <v>80</v>
      </c>
      <c r="B20" s="49" t="s">
        <v>81</v>
      </c>
    </row>
    <row r="21" spans="1:3" x14ac:dyDescent="0.35">
      <c r="B21" s="47" t="s">
        <v>82</v>
      </c>
      <c r="C21" s="50" t="s">
        <v>83</v>
      </c>
    </row>
    <row r="22" spans="1:3" x14ac:dyDescent="0.35">
      <c r="B22" s="47" t="s">
        <v>84</v>
      </c>
      <c r="C22" s="50" t="s">
        <v>83</v>
      </c>
    </row>
    <row r="23" spans="1:3" ht="13.9" x14ac:dyDescent="0.4">
      <c r="A23" s="49" t="s">
        <v>85</v>
      </c>
      <c r="B23" s="49" t="s">
        <v>86</v>
      </c>
    </row>
    <row r="24" spans="1:3" x14ac:dyDescent="0.35">
      <c r="B24" s="47" t="s">
        <v>87</v>
      </c>
      <c r="C24" s="50" t="s">
        <v>88</v>
      </c>
    </row>
  </sheetData>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6"/>
  <sheetViews>
    <sheetView workbookViewId="0">
      <selection activeCell="F18" sqref="F18"/>
    </sheetView>
  </sheetViews>
  <sheetFormatPr defaultColWidth="9.1328125" defaultRowHeight="13.5" x14ac:dyDescent="0.35"/>
  <cols>
    <col min="1" max="1" width="6.73046875" style="47" customWidth="1"/>
    <col min="2" max="2" width="47.3984375" style="47" customWidth="1"/>
    <col min="3" max="3" width="42.265625" style="50" customWidth="1"/>
    <col min="4" max="16384" width="9.1328125" style="47"/>
  </cols>
  <sheetData>
    <row r="1" spans="1:3" x14ac:dyDescent="0.35">
      <c r="A1" s="211" t="s">
        <v>44</v>
      </c>
      <c r="B1" s="211"/>
      <c r="C1" s="211"/>
    </row>
    <row r="2" spans="1:3" ht="15" x14ac:dyDescent="0.4">
      <c r="A2" s="48" t="s">
        <v>45</v>
      </c>
      <c r="B2" s="48" t="s">
        <v>46</v>
      </c>
      <c r="C2" s="48" t="s">
        <v>47</v>
      </c>
    </row>
    <row r="3" spans="1:3" ht="13.9" x14ac:dyDescent="0.4">
      <c r="A3" s="49" t="s">
        <v>48</v>
      </c>
      <c r="B3" s="49" t="s">
        <v>49</v>
      </c>
    </row>
    <row r="4" spans="1:3" x14ac:dyDescent="0.35">
      <c r="B4" s="47" t="s">
        <v>50</v>
      </c>
      <c r="C4" s="50" t="s">
        <v>51</v>
      </c>
    </row>
    <row r="5" spans="1:3" x14ac:dyDescent="0.35">
      <c r="B5" s="47" t="s">
        <v>52</v>
      </c>
      <c r="C5" s="50" t="s">
        <v>53</v>
      </c>
    </row>
    <row r="6" spans="1:3" ht="13.9" x14ac:dyDescent="0.4">
      <c r="A6" s="49" t="s">
        <v>54</v>
      </c>
      <c r="B6" s="49" t="s">
        <v>55</v>
      </c>
    </row>
    <row r="7" spans="1:3" x14ac:dyDescent="0.35">
      <c r="B7" s="47" t="s">
        <v>56</v>
      </c>
      <c r="C7" s="50" t="s">
        <v>57</v>
      </c>
    </row>
    <row r="8" spans="1:3" x14ac:dyDescent="0.35">
      <c r="B8" s="47" t="s">
        <v>58</v>
      </c>
      <c r="C8" s="50" t="s">
        <v>59</v>
      </c>
    </row>
    <row r="9" spans="1:3" ht="13.9" x14ac:dyDescent="0.4">
      <c r="A9" s="49" t="s">
        <v>60</v>
      </c>
      <c r="B9" s="49" t="s">
        <v>61</v>
      </c>
    </row>
    <row r="10" spans="1:3" x14ac:dyDescent="0.35">
      <c r="B10" s="47" t="s">
        <v>62</v>
      </c>
      <c r="C10" s="50" t="s">
        <v>63</v>
      </c>
    </row>
    <row r="11" spans="1:3" ht="13.9" x14ac:dyDescent="0.4">
      <c r="A11" s="49" t="s">
        <v>64</v>
      </c>
      <c r="B11" s="49" t="s">
        <v>65</v>
      </c>
    </row>
    <row r="12" spans="1:3" x14ac:dyDescent="0.35">
      <c r="B12" s="47" t="s">
        <v>66</v>
      </c>
      <c r="C12" s="50" t="s">
        <v>67</v>
      </c>
    </row>
    <row r="13" spans="1:3" x14ac:dyDescent="0.35">
      <c r="B13" s="47" t="s">
        <v>68</v>
      </c>
      <c r="C13" s="50" t="s">
        <v>69</v>
      </c>
    </row>
    <row r="14" spans="1:3" x14ac:dyDescent="0.35">
      <c r="B14" s="47" t="s">
        <v>70</v>
      </c>
      <c r="C14" s="50" t="s">
        <v>71</v>
      </c>
    </row>
    <row r="15" spans="1:3" x14ac:dyDescent="0.35">
      <c r="B15" s="47" t="s">
        <v>72</v>
      </c>
      <c r="C15" s="50" t="s">
        <v>71</v>
      </c>
    </row>
    <row r="16" spans="1:3" ht="13.9" x14ac:dyDescent="0.4">
      <c r="A16" s="49" t="s">
        <v>73</v>
      </c>
      <c r="B16" s="49" t="s">
        <v>74</v>
      </c>
    </row>
    <row r="17" spans="1:3" x14ac:dyDescent="0.35">
      <c r="B17" s="47" t="s">
        <v>75</v>
      </c>
      <c r="C17" s="50" t="s">
        <v>76</v>
      </c>
    </row>
    <row r="18" spans="1:3" x14ac:dyDescent="0.35">
      <c r="B18" s="47" t="s">
        <v>77</v>
      </c>
      <c r="C18" s="50" t="s">
        <v>78</v>
      </c>
    </row>
    <row r="19" spans="1:3" x14ac:dyDescent="0.35">
      <c r="B19" s="47" t="s">
        <v>79</v>
      </c>
      <c r="C19" s="50" t="s">
        <v>334</v>
      </c>
    </row>
    <row r="20" spans="1:3" ht="13.9" x14ac:dyDescent="0.4">
      <c r="A20" s="49" t="s">
        <v>80</v>
      </c>
      <c r="B20" s="49" t="s">
        <v>81</v>
      </c>
    </row>
    <row r="21" spans="1:3" x14ac:dyDescent="0.35">
      <c r="B21" s="47" t="s">
        <v>82</v>
      </c>
      <c r="C21" s="50" t="s">
        <v>83</v>
      </c>
    </row>
    <row r="22" spans="1:3" x14ac:dyDescent="0.35">
      <c r="B22" s="47" t="s">
        <v>84</v>
      </c>
      <c r="C22" s="50" t="s">
        <v>83</v>
      </c>
    </row>
    <row r="23" spans="1:3" ht="13.9" x14ac:dyDescent="0.4">
      <c r="A23" s="49" t="s">
        <v>85</v>
      </c>
      <c r="B23" s="49" t="s">
        <v>86</v>
      </c>
    </row>
    <row r="24" spans="1:3" x14ac:dyDescent="0.35">
      <c r="B24" s="47" t="s">
        <v>335</v>
      </c>
      <c r="C24" s="50" t="s">
        <v>336</v>
      </c>
    </row>
    <row r="25" spans="1:3" x14ac:dyDescent="0.35">
      <c r="B25" s="47" t="s">
        <v>87</v>
      </c>
      <c r="C25" s="50" t="s">
        <v>88</v>
      </c>
    </row>
    <row r="26" spans="1:3" ht="13.9" x14ac:dyDescent="0.4">
      <c r="A26" s="49" t="s">
        <v>337</v>
      </c>
      <c r="B26" s="49" t="s">
        <v>338</v>
      </c>
    </row>
    <row r="27" spans="1:3" ht="13.9" x14ac:dyDescent="0.4">
      <c r="A27" s="49"/>
      <c r="B27" s="47" t="s">
        <v>339</v>
      </c>
      <c r="C27" s="50" t="s">
        <v>340</v>
      </c>
    </row>
    <row r="28" spans="1:3" x14ac:dyDescent="0.35">
      <c r="B28" s="47" t="s">
        <v>341</v>
      </c>
      <c r="C28" s="50" t="s">
        <v>342</v>
      </c>
    </row>
    <row r="29" spans="1:3" x14ac:dyDescent="0.35">
      <c r="B29" s="190" t="s">
        <v>343</v>
      </c>
      <c r="C29" s="191" t="s">
        <v>344</v>
      </c>
    </row>
    <row r="30" spans="1:3" ht="27.4" x14ac:dyDescent="0.4">
      <c r="B30" s="192" t="s">
        <v>345</v>
      </c>
      <c r="C30" s="193" t="s">
        <v>346</v>
      </c>
    </row>
    <row r="31" spans="1:3" ht="40.9" x14ac:dyDescent="0.4">
      <c r="B31" s="190" t="s">
        <v>347</v>
      </c>
      <c r="C31" s="50" t="s">
        <v>348</v>
      </c>
    </row>
    <row r="32" spans="1:3" x14ac:dyDescent="0.35">
      <c r="B32" s="47" t="s">
        <v>349</v>
      </c>
      <c r="C32" s="50" t="s">
        <v>350</v>
      </c>
    </row>
    <row r="33" spans="1:3" x14ac:dyDescent="0.35">
      <c r="B33" s="47" t="s">
        <v>351</v>
      </c>
      <c r="C33" s="50" t="s">
        <v>352</v>
      </c>
    </row>
    <row r="34" spans="1:3" x14ac:dyDescent="0.35">
      <c r="B34" s="47" t="s">
        <v>353</v>
      </c>
      <c r="C34" s="50" t="s">
        <v>354</v>
      </c>
    </row>
    <row r="35" spans="1:3" ht="13.9" x14ac:dyDescent="0.4">
      <c r="B35" s="47" t="s">
        <v>355</v>
      </c>
      <c r="C35" s="50" t="s">
        <v>356</v>
      </c>
    </row>
    <row r="36" spans="1:3" ht="27.4" x14ac:dyDescent="0.4">
      <c r="B36" s="190" t="s">
        <v>357</v>
      </c>
      <c r="C36" s="50" t="s">
        <v>358</v>
      </c>
    </row>
    <row r="37" spans="1:3" x14ac:dyDescent="0.35">
      <c r="B37" s="47" t="s">
        <v>359</v>
      </c>
      <c r="C37" s="50" t="s">
        <v>360</v>
      </c>
    </row>
    <row r="38" spans="1:3" x14ac:dyDescent="0.35">
      <c r="B38" s="47" t="s">
        <v>361</v>
      </c>
      <c r="C38" s="50" t="s">
        <v>362</v>
      </c>
    </row>
    <row r="39" spans="1:3" x14ac:dyDescent="0.35">
      <c r="B39" s="47" t="s">
        <v>363</v>
      </c>
      <c r="C39" s="50" t="s">
        <v>364</v>
      </c>
    </row>
    <row r="40" spans="1:3" ht="13.9" x14ac:dyDescent="0.4">
      <c r="A40" s="49" t="s">
        <v>365</v>
      </c>
      <c r="B40" s="49" t="s">
        <v>366</v>
      </c>
    </row>
    <row r="41" spans="1:3" x14ac:dyDescent="0.35">
      <c r="B41" s="47" t="s">
        <v>367</v>
      </c>
      <c r="C41" s="50" t="s">
        <v>368</v>
      </c>
    </row>
    <row r="42" spans="1:3" x14ac:dyDescent="0.35">
      <c r="B42" s="47" t="s">
        <v>369</v>
      </c>
      <c r="C42" s="50" t="s">
        <v>368</v>
      </c>
    </row>
    <row r="43" spans="1:3" x14ac:dyDescent="0.35">
      <c r="B43" s="47" t="s">
        <v>370</v>
      </c>
      <c r="C43" s="50" t="s">
        <v>368</v>
      </c>
    </row>
    <row r="44" spans="1:3" x14ac:dyDescent="0.35">
      <c r="B44" s="47" t="s">
        <v>371</v>
      </c>
      <c r="C44" s="50" t="s">
        <v>372</v>
      </c>
    </row>
    <row r="45" spans="1:3" x14ac:dyDescent="0.35">
      <c r="B45" s="47" t="s">
        <v>373</v>
      </c>
      <c r="C45" s="50" t="s">
        <v>372</v>
      </c>
    </row>
    <row r="46" spans="1:3" x14ac:dyDescent="0.35">
      <c r="B46" s="47" t="s">
        <v>374</v>
      </c>
      <c r="C46" s="50" t="s">
        <v>372</v>
      </c>
    </row>
    <row r="47" spans="1:3" x14ac:dyDescent="0.35">
      <c r="B47" s="47" t="s">
        <v>375</v>
      </c>
      <c r="C47" s="50" t="s">
        <v>376</v>
      </c>
    </row>
    <row r="48" spans="1:3" x14ac:dyDescent="0.35">
      <c r="B48" s="47" t="s">
        <v>377</v>
      </c>
      <c r="C48" s="50" t="s">
        <v>378</v>
      </c>
    </row>
    <row r="49" spans="1:3" ht="13.9" x14ac:dyDescent="0.4">
      <c r="A49" s="49" t="s">
        <v>379</v>
      </c>
      <c r="B49" s="49" t="s">
        <v>380</v>
      </c>
    </row>
    <row r="50" spans="1:3" x14ac:dyDescent="0.35">
      <c r="B50" s="47" t="s">
        <v>381</v>
      </c>
      <c r="C50" s="50" t="s">
        <v>382</v>
      </c>
    </row>
    <row r="51" spans="1:3" x14ac:dyDescent="0.35">
      <c r="B51" s="194" t="s">
        <v>383</v>
      </c>
      <c r="C51" s="50" t="s">
        <v>382</v>
      </c>
    </row>
    <row r="52" spans="1:3" x14ac:dyDescent="0.35">
      <c r="B52" s="194" t="s">
        <v>384</v>
      </c>
      <c r="C52" s="50" t="s">
        <v>382</v>
      </c>
    </row>
    <row r="53" spans="1:3" x14ac:dyDescent="0.35">
      <c r="B53" s="194" t="s">
        <v>385</v>
      </c>
      <c r="C53" s="50" t="s">
        <v>382</v>
      </c>
    </row>
    <row r="54" spans="1:3" x14ac:dyDescent="0.35">
      <c r="B54" s="194" t="s">
        <v>386</v>
      </c>
      <c r="C54" s="50" t="s">
        <v>382</v>
      </c>
    </row>
    <row r="55" spans="1:3" x14ac:dyDescent="0.35">
      <c r="B55" s="194" t="s">
        <v>387</v>
      </c>
      <c r="C55" s="195" t="s">
        <v>388</v>
      </c>
    </row>
    <row r="56" spans="1:3" x14ac:dyDescent="0.35">
      <c r="B56" s="194" t="s">
        <v>389</v>
      </c>
      <c r="C56" s="195" t="s">
        <v>390</v>
      </c>
    </row>
    <row r="57" spans="1:3" x14ac:dyDescent="0.35">
      <c r="B57" s="194" t="s">
        <v>391</v>
      </c>
      <c r="C57" s="195" t="s">
        <v>392</v>
      </c>
    </row>
    <row r="58" spans="1:3" x14ac:dyDescent="0.35">
      <c r="B58" s="194" t="s">
        <v>393</v>
      </c>
      <c r="C58" s="195" t="s">
        <v>394</v>
      </c>
    </row>
    <row r="59" spans="1:3" x14ac:dyDescent="0.35">
      <c r="B59" s="194" t="s">
        <v>395</v>
      </c>
      <c r="C59" s="195" t="s">
        <v>396</v>
      </c>
    </row>
    <row r="60" spans="1:3" x14ac:dyDescent="0.35">
      <c r="B60" s="194" t="s">
        <v>397</v>
      </c>
      <c r="C60" s="195" t="s">
        <v>398</v>
      </c>
    </row>
    <row r="61" spans="1:3" x14ac:dyDescent="0.35">
      <c r="B61" s="194" t="s">
        <v>399</v>
      </c>
      <c r="C61" s="195" t="s">
        <v>400</v>
      </c>
    </row>
    <row r="62" spans="1:3" x14ac:dyDescent="0.35">
      <c r="B62" s="194" t="s">
        <v>401</v>
      </c>
      <c r="C62" s="195" t="s">
        <v>402</v>
      </c>
    </row>
    <row r="63" spans="1:3" x14ac:dyDescent="0.35">
      <c r="B63" s="194" t="s">
        <v>403</v>
      </c>
      <c r="C63" s="196" t="s">
        <v>402</v>
      </c>
    </row>
    <row r="64" spans="1:3" x14ac:dyDescent="0.35">
      <c r="B64" s="194" t="s">
        <v>404</v>
      </c>
      <c r="C64" s="195" t="s">
        <v>402</v>
      </c>
    </row>
    <row r="65" spans="2:3" x14ac:dyDescent="0.35">
      <c r="B65" s="194" t="s">
        <v>405</v>
      </c>
      <c r="C65" s="195" t="s">
        <v>402</v>
      </c>
    </row>
    <row r="66" spans="2:3" x14ac:dyDescent="0.35">
      <c r="B66" s="194" t="s">
        <v>406</v>
      </c>
      <c r="C66" s="196" t="s">
        <v>407</v>
      </c>
    </row>
  </sheetData>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IGH BOUNDARY WALL </vt:lpstr>
      <vt:lpstr>OGH</vt:lpstr>
      <vt:lpstr>Approved Material</vt:lpstr>
      <vt:lpstr>Approved Materials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2021-03-30T12:44:43Z</dcterms:modified>
</cp:coreProperties>
</file>