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r. Ajay Kumar\Downloads\"/>
    </mc:Choice>
  </mc:AlternateContent>
  <xr:revisionPtr revIDLastSave="0" documentId="13_ncr:1_{AFAE292F-EA3A-4878-93E9-8A2F2FFEE0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 3 years" sheetId="1" r:id="rId1"/>
    <sheet name="Supporting Inform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83" i="1"/>
  <c r="E79" i="1"/>
  <c r="E74" i="1"/>
  <c r="E69" i="1"/>
  <c r="E65" i="1"/>
  <c r="E63" i="1"/>
  <c r="E58" i="1"/>
  <c r="E55" i="1"/>
  <c r="G52" i="1"/>
  <c r="F52" i="1"/>
  <c r="E52" i="1"/>
  <c r="E49" i="1"/>
  <c r="G43" i="1"/>
  <c r="F43" i="1"/>
  <c r="E43" i="1"/>
  <c r="E40" i="1"/>
  <c r="G37" i="1"/>
  <c r="F37" i="1"/>
  <c r="E37" i="1"/>
  <c r="G34" i="1"/>
  <c r="F34" i="1"/>
  <c r="E34" i="1"/>
  <c r="E31" i="1"/>
  <c r="E18" i="1"/>
  <c r="E19" i="1"/>
  <c r="G18" i="1"/>
  <c r="G55" i="1"/>
  <c r="G58" i="1"/>
  <c r="G62" i="1"/>
  <c r="F62" i="1"/>
  <c r="G69" i="1"/>
  <c r="F69" i="1"/>
  <c r="G79" i="1"/>
  <c r="F79" i="1"/>
  <c r="G74" i="1"/>
  <c r="F74" i="1"/>
  <c r="G63" i="1"/>
  <c r="F65" i="1"/>
  <c r="E17" i="1" l="1"/>
  <c r="G17" i="1"/>
  <c r="E62" i="1"/>
  <c r="F63" i="1"/>
  <c r="G65" i="1"/>
  <c r="D97" i="1" l="1"/>
  <c r="F55" i="1"/>
  <c r="G49" i="1" l="1"/>
  <c r="F49" i="1"/>
  <c r="E42" i="1"/>
  <c r="G83" i="1"/>
  <c r="F83" i="1"/>
  <c r="G91" i="1"/>
  <c r="F91" i="1"/>
  <c r="F58" i="1"/>
  <c r="G88" i="1"/>
  <c r="F88" i="1"/>
  <c r="E88" i="1"/>
  <c r="G19" i="1" l="1"/>
  <c r="F19" i="1"/>
  <c r="F18" i="1" s="1"/>
  <c r="F17" i="1" s="1"/>
  <c r="G22" i="1"/>
  <c r="F22" i="1"/>
  <c r="E22" i="1"/>
  <c r="G25" i="1"/>
  <c r="F25" i="1"/>
  <c r="E25" i="1"/>
  <c r="G28" i="1"/>
  <c r="F28" i="1"/>
  <c r="E28" i="1"/>
  <c r="G31" i="1"/>
  <c r="F31" i="1"/>
  <c r="G40" i="1"/>
  <c r="F40" i="1"/>
  <c r="E97" i="1" l="1"/>
  <c r="D13" i="1"/>
  <c r="F42" i="1" l="1"/>
  <c r="F97" i="1" s="1"/>
  <c r="G42" i="1"/>
  <c r="G97" i="1" s="1"/>
</calcChain>
</file>

<file path=xl/sharedStrings.xml><?xml version="1.0" encoding="utf-8"?>
<sst xmlns="http://schemas.openxmlformats.org/spreadsheetml/2006/main" count="223" uniqueCount="183">
  <si>
    <t>FACULTY PERFORMANCE CALCULATION SHEET (PROBATION CONFIRMATION)</t>
  </si>
  <si>
    <t>NAME OF THE FACULTY:</t>
  </si>
  <si>
    <t>PRESENT DESIGNATION &amp; ACADEMIC LEVEL:</t>
  </si>
  <si>
    <t>DEPARTMENT:</t>
  </si>
  <si>
    <t>EMP CODE:</t>
  </si>
  <si>
    <t>HIGHEST DEGREE:</t>
  </si>
  <si>
    <t>CENTRE:</t>
  </si>
  <si>
    <t>DATE OF JOINING BIT IN UGC RECOGNIZED FACULTY POSITION (in DD-MM-YYYY format):</t>
  </si>
  <si>
    <t>TOTAL DURATION IN BIT AS FACULTY (in YEARS):</t>
  </si>
  <si>
    <t>S.N</t>
  </si>
  <si>
    <t>Academic/Research Activity</t>
  </si>
  <si>
    <t>Maximum Marks</t>
  </si>
  <si>
    <t>Calendar Year-wise Score by the Applicant</t>
  </si>
  <si>
    <t>Publication / Patent / Book / Book Chapter</t>
  </si>
  <si>
    <t>Q1 Journal (WoS)</t>
  </si>
  <si>
    <t>First/corresponding author: (15 marks per publication)</t>
  </si>
  <si>
    <t>Other author: (7 marks per publication)</t>
  </si>
  <si>
    <t>Q2 Journal (WoS)</t>
  </si>
  <si>
    <t>First/corresponding author: (10 marks per publication)</t>
  </si>
  <si>
    <t>Other author: (5 marks per publication)</t>
  </si>
  <si>
    <t>Q3 Journal (WoS)</t>
  </si>
  <si>
    <t>First/corresponding author: (5 marks per publication)</t>
  </si>
  <si>
    <t>Other author: (3 marks per publication)</t>
  </si>
  <si>
    <t>Q4 Journal (WoS)</t>
  </si>
  <si>
    <t>First/corresponding author: (3 marks per publication)</t>
  </si>
  <si>
    <t>Other author: (2 marks per publication)</t>
  </si>
  <si>
    <t>Scopus or any other UGC recognized Journal</t>
  </si>
  <si>
    <t>First/corresponding author: (2 marks per publication)</t>
  </si>
  <si>
    <t>Other author: (1 marks per publication)</t>
  </si>
  <si>
    <t>(b) Patent (excluding design patents and copyright): (max. marks: 10)</t>
  </si>
  <si>
    <t>Patent granted: (10 marks)</t>
  </si>
  <si>
    <t>Patent published: (5 marks per patent)</t>
  </si>
  <si>
    <t>(c) Books / Book Chapter: (max. marks: 5)</t>
  </si>
  <si>
    <t xml:space="preserve">Book: (5 marks) </t>
  </si>
  <si>
    <t>Chapter in Edited Book: (2.5 mark per chapter)</t>
  </si>
  <si>
    <t>(d) Citation: (max. marks: 5)</t>
  </si>
  <si>
    <r>
      <t xml:space="preserve">5 - 19 : (1 marks); 20 - 49 : (2 marks); 50 - 74 : (3 marks); 75 - 99 : (4 marks);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ptos"/>
        <family val="2"/>
      </rPr>
      <t xml:space="preserve"> 100: (5 marks)</t>
    </r>
  </si>
  <si>
    <t xml:space="preserve">Industrial Funding, Research Grant, Consultancy &amp; Seed Money Grant </t>
  </si>
  <si>
    <t>(a) Sanctioned:</t>
  </si>
  <si>
    <t>Extramural Industrial / Research Funding as Principal Investigator: (10 marks per sanctioned project)</t>
  </si>
  <si>
    <t>Extramural Industrial / Research Funding as Co-Principal Investigator: (5 marks per sanctioned project)</t>
  </si>
  <si>
    <t>Consultancy received by the Faculty Member (as individual): (10 marks per consultancy)</t>
  </si>
  <si>
    <t>Handling Consultancy Projects received by the Department (in the name of HoD): (3 marks)</t>
  </si>
  <si>
    <t>Seed Money Grant sanctioned: (5 marks)</t>
  </si>
  <si>
    <t>(b) Applied: (max. marks: 5)</t>
  </si>
  <si>
    <t>As Principal Investigator: (1 project applied: (3 marks); 2 or more projects applied: (5 marks))</t>
  </si>
  <si>
    <t>As Co-Principal Investigator: (1 project applied: (2 marks); 2 or more projects applied: (4 marks))</t>
  </si>
  <si>
    <t>Award/Recognition/Prizes/Fellowship</t>
  </si>
  <si>
    <t>International: (5 marks per award)</t>
  </si>
  <si>
    <t>National: (3 marks per award)</t>
  </si>
  <si>
    <r>
      <t xml:space="preserve">Academic / Industrial Collaboration </t>
    </r>
    <r>
      <rPr>
        <b/>
        <sz val="12"/>
        <rFont val="Aptos"/>
        <family val="2"/>
      </rPr>
      <t>(Outcome-based as Joint Research &amp; Innovation, Technology Transfer &amp; Commercialization Collaboration, Infrastructure Development, Joint Publication, Prototype &amp; Product Development, Strategic Partnerships, etc.)</t>
    </r>
  </si>
  <si>
    <t>International Collaboration: (5 marks per collaboration)</t>
  </si>
  <si>
    <t>National Collaboration: (3 marks per collaboration)</t>
  </si>
  <si>
    <t>Conference/Workshop/FDPs/Symposium Organized or Attended as an Invitee</t>
  </si>
  <si>
    <t>As Coordinator/Convenor/Co-convenor/Organizing Secretary: (5 marks per event)</t>
  </si>
  <si>
    <t>As Organizing committee member: (max. 2 marks)</t>
  </si>
  <si>
    <t>Invited lectures/ Resource Person/ paper presentation in Conferences, FDPs, etc.: (max. 2 marks)</t>
  </si>
  <si>
    <t>Teaching and Student Feedback</t>
  </si>
  <si>
    <t>(a) Student Feedback (Average of SP and MO sessions): (max. marks: 10)</t>
  </si>
  <si>
    <r>
      <rPr>
        <sz val="11"/>
        <color rgb="FF000000"/>
        <rFont val="Symbol"/>
        <family val="1"/>
        <charset val="2"/>
      </rPr>
      <t>³</t>
    </r>
    <r>
      <rPr>
        <sz val="11"/>
        <color rgb="FF000000"/>
        <rFont val="Aptos"/>
        <family val="2"/>
      </rPr>
      <t xml:space="preserve"> 4.5: (10 marks); 4.4 -- 4.0: (8 marks); 3.9 -- 3.5: (6 marks); 3.4 -- 3.0: (4 marks); 2.5 -- 2.9: (2 marks); &lt; 2.5: (0 marks)</t>
    </r>
  </si>
  <si>
    <t>(b) E-Content generation and upload in Department website: (max. marks: 5)</t>
  </si>
  <si>
    <t xml:space="preserve">Development of Plagiarism free Course Question Bank (≥100 Q&amp;A; 50% MCQs (aligned to relevant competitive exams) + 50% subjective) with Model Answers: (5 marks per course) </t>
  </si>
  <si>
    <t>Development of UG / PG Lab manual for a sessional course: (5 marks)</t>
  </si>
  <si>
    <t xml:space="preserve">Institute-Level and Departmental Activities </t>
  </si>
  <si>
    <t>Institute-Level activities (Wardens, Assistant Wardens, Asst. CoE, NCC Co-coordinator, Faculty Advisors of various Institute Clubs, etc.): (max. 5 marks)</t>
  </si>
  <si>
    <t>Members of Institute level committee: (1 committee: (3 marks); 2 or more committee: (5 marks))</t>
  </si>
  <si>
    <t>Departmental activities, like Lab Incharge, Course Coordinator, PhD Coordinator, Time-table Coordinator, NBA/NAAC Coordinator, etc.: (1 assignment: (3 marks); 2 or more assignments: (5 marks) )</t>
  </si>
  <si>
    <t>Ph. D. Supervision</t>
  </si>
  <si>
    <t>Departmental Feedback</t>
  </si>
  <si>
    <t>Academic activities (new course/lab design, New lab facility development at UG/PG level: (max. 5 marks)</t>
  </si>
  <si>
    <t>Student Mentorship: (max. 5 marks)</t>
  </si>
  <si>
    <t>Teaching Quality, Feedback, and Perspective: (max. 5 marks)</t>
  </si>
  <si>
    <t>Punctuality, Sincerity, Dedication to Assigned Work, Teamwork Aptitude: (max. 5 marks)</t>
  </si>
  <si>
    <t xml:space="preserve"> TOTAL</t>
  </si>
  <si>
    <t xml:space="preserve">NOTE: </t>
  </si>
  <si>
    <r>
      <t xml:space="preserve">1. For WoS Quartile (Q) - ranking information: </t>
    </r>
    <r>
      <rPr>
        <sz val="14"/>
        <color rgb="FF0000FF"/>
        <rFont val="Aptos"/>
        <family val="2"/>
      </rPr>
      <t xml:space="preserve">https://wos-journal.info/ </t>
    </r>
  </si>
  <si>
    <t>2. Only research and academic credentials achieved with BIT affiliation during the probation period is to be considered.</t>
  </si>
  <si>
    <t>3. Only the white-coloured cells under the Year columns are active for data entry, all other cells are locked.</t>
  </si>
  <si>
    <t>4. Candidate should fill all sections in this sheet except (9. Department Feedback) and submit it to the HoD.</t>
  </si>
  <si>
    <t>Publication / Patent / Book / Book Chapters:</t>
  </si>
  <si>
    <t>1. Add rows for entry, if required</t>
  </si>
  <si>
    <t>Publications:</t>
  </si>
  <si>
    <t>Assessment Year</t>
  </si>
  <si>
    <t>Q1 (WoS) Journal</t>
  </si>
  <si>
    <t>Q2 (WoS) Journal</t>
  </si>
  <si>
    <t>Q3 (WoS) Journal</t>
  </si>
  <si>
    <t>Q4 (WoS) Journal</t>
  </si>
  <si>
    <t>Scopus or other UGC Care Journals</t>
  </si>
  <si>
    <t>Score Claimed</t>
  </si>
  <si>
    <t>(Name of the Journal, DoI/link)</t>
  </si>
  <si>
    <t>First / Corresponding author</t>
  </si>
  <si>
    <t>Other authors</t>
  </si>
  <si>
    <t>Patents:</t>
  </si>
  <si>
    <t>Title of the Patent</t>
  </si>
  <si>
    <t>Inventors</t>
  </si>
  <si>
    <t>Patent Number / Application Number</t>
  </si>
  <si>
    <t>Filing date</t>
  </si>
  <si>
    <t>Date of Publication</t>
  </si>
  <si>
    <t>Date of Grant (if any)</t>
  </si>
  <si>
    <t>Applicant Organization</t>
  </si>
  <si>
    <t>Field of Innovation</t>
  </si>
  <si>
    <t>Status of the Patent</t>
  </si>
  <si>
    <t>Commercialization / Technology transfer (if Applicable)</t>
  </si>
  <si>
    <t>Books / Book Chapters:</t>
  </si>
  <si>
    <t>Title of the Book</t>
  </si>
  <si>
    <t>Book / Book Chapter</t>
  </si>
  <si>
    <t>Authors / Editors</t>
  </si>
  <si>
    <t>Publisher and Place of Publication</t>
  </si>
  <si>
    <t>ISBN / ISSN</t>
  </si>
  <si>
    <t>Publisher type (National / Internationation)</t>
  </si>
  <si>
    <t>DOI</t>
  </si>
  <si>
    <t>Funding and Research Grant:</t>
  </si>
  <si>
    <t>Sponsored Projects:</t>
  </si>
  <si>
    <t>Sanctioned Project title</t>
  </si>
  <si>
    <t>Project Code</t>
  </si>
  <si>
    <t>Sponsored Agency</t>
  </si>
  <si>
    <t>PI / Co-PI</t>
  </si>
  <si>
    <t>Funds sanctioned</t>
  </si>
  <si>
    <t>Funds received</t>
  </si>
  <si>
    <t>Consultancy Projects:</t>
  </si>
  <si>
    <t>Sponsored Agency / Client Organization</t>
  </si>
  <si>
    <t>Type of Consultancy</t>
  </si>
  <si>
    <t>Awards / Recognitions/Prizes/Fellowships:</t>
  </si>
  <si>
    <t>Name of the Award</t>
  </si>
  <si>
    <t>Awarding Organization / Body</t>
  </si>
  <si>
    <t>Level of Award (National / International / State / Institutional / Professional Society)</t>
  </si>
  <si>
    <t>Year of Award</t>
  </si>
  <si>
    <t>Category / Field of Recognition</t>
  </si>
  <si>
    <t>Type of Award (Individual / Team / Fellowship / Medal / Prize)</t>
  </si>
  <si>
    <t>National / International Collaboration:</t>
  </si>
  <si>
    <t>Type of Collaboration</t>
  </si>
  <si>
    <t>Academic Institute / Research Institute / Industry</t>
  </si>
  <si>
    <t>Outcomes / Deliverables</t>
  </si>
  <si>
    <t>Conferences / Workshops / FDPs / Symposiums Organized:</t>
  </si>
  <si>
    <t>Title of the Event</t>
  </si>
  <si>
    <t>Type of the Event (Conference / Workshop / FDP / Symposium)</t>
  </si>
  <si>
    <t>Date and Duration</t>
  </si>
  <si>
    <t>Organizing body / Department / Collaborating Agencies</t>
  </si>
  <si>
    <t>Role of the Faculty</t>
  </si>
  <si>
    <t>Level of the Event (International / National)</t>
  </si>
  <si>
    <t>Invited lectures / Resource Person / Paper presentation in Conferences, FDPs, etc. / Full paper in Conference Proceedings:</t>
  </si>
  <si>
    <t>Title of the Talk / Session Delivered</t>
  </si>
  <si>
    <t>Type of the Engagement (Invited Lecture / Keynote / Resource Person / Expert talk)</t>
  </si>
  <si>
    <t>Event Name</t>
  </si>
  <si>
    <t>Organizing Institution / Department</t>
  </si>
  <si>
    <t>Date and Mode (Offline / Online)</t>
  </si>
  <si>
    <t xml:space="preserve">Institute-Level and Departmental Activities: </t>
  </si>
  <si>
    <t>1. Faculty contributions to ongoing assignments may be counted in subsequent years. For example, if a faculty member serves as a Hostel Warden in 2023, 2024, and 2025.</t>
  </si>
  <si>
    <t>Name of the Assignment</t>
  </si>
  <si>
    <t>Institute / Department</t>
  </si>
  <si>
    <t>Duties Performed</t>
  </si>
  <si>
    <t>PhD Supervision:</t>
  </si>
  <si>
    <t>1. PhD supervision is counted as per the date of registration.</t>
  </si>
  <si>
    <t>Name of the PhD Student</t>
  </si>
  <si>
    <t>Registration Date</t>
  </si>
  <si>
    <t>Roll No.</t>
  </si>
  <si>
    <t>Guide / Co-guide / Joint guide</t>
  </si>
  <si>
    <t>Fellowship (IRS/ Self-financed / Sponsored / Project-funded / Self-project funded)</t>
  </si>
  <si>
    <t>(c) UG / PG Course revision and Lab Development: (max. marks: 5)</t>
  </si>
  <si>
    <t>Periodic revision of Course content: (2 marks)</t>
  </si>
  <si>
    <t>Development of course materials or e-content of a course module: (1 mark per module)</t>
  </si>
  <si>
    <t>Development of course materials or e-content of a complete course/e-book: (5 marks per course)</t>
  </si>
  <si>
    <t>Mentor-Mentee responsibilites: (1 marks per student)</t>
  </si>
  <si>
    <t>Support to students beyond classroom: (1 marks)</t>
  </si>
  <si>
    <t>Students Academic Outcomes: (2 marks)</t>
  </si>
  <si>
    <t xml:space="preserve">(d) Student - Centered Approach: (max. marks: 5) </t>
  </si>
  <si>
    <t>Academic &amp; Professional Visibility: ( 2 marks)</t>
  </si>
  <si>
    <t>Maintenance of Faculty webpage / profile: (1 mark)</t>
  </si>
  <si>
    <t>Contribution to Institute / Department Perspective building: (2 marks)</t>
  </si>
  <si>
    <t>Identification and support to slow and fast learners: ( 1 marks)</t>
  </si>
  <si>
    <t>(e) Other Academic Activities: (max. marks: 5)</t>
  </si>
  <si>
    <t>(a) Journal Publications: (max. marks: 25)</t>
  </si>
  <si>
    <t xml:space="preserve">Other Lab related developmental activities, like developing SOPs, standard protocols, guidelines, etc.: (2 marks) </t>
  </si>
  <si>
    <t>Design and Development of new UG/PG - level lab experiments for a sessional course: (3 marks/experiment)</t>
  </si>
  <si>
    <r>
      <t xml:space="preserve">5. A Departmental Committee, chaired by the Head of the Department, shall verify the information submitted by the candidate, assign appropriate marks under Item No. 9 (Departmental Feedback), and forward one duly signed hard copy to the DoFA Office along with the completed Excel sheet (soft copy) to </t>
    </r>
    <r>
      <rPr>
        <sz val="14"/>
        <color rgb="FF0000FF"/>
        <rFont val="Aptos"/>
        <family val="2"/>
      </rPr>
      <t>dofaoffice@bitmesra.ac.in</t>
    </r>
  </si>
  <si>
    <t>As Main Guide / Sole Guide (Tick the box, if applicable)</t>
  </si>
  <si>
    <t>As Co-Guide (Tick the box, if applicable)</t>
  </si>
  <si>
    <t xml:space="preserve">Student Mentorship details: </t>
  </si>
  <si>
    <t>Name of the Student</t>
  </si>
  <si>
    <t>Roll number</t>
  </si>
  <si>
    <t xml:space="preserve">Other Academic details: </t>
  </si>
  <si>
    <t>Other Academic Details</t>
  </si>
  <si>
    <t>Role / Contribution / Active Participation in Departmental activities: (max. 5 marks)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</si>
</sst>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14009]dd/mm/yy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ptos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u/>
      <sz val="11"/>
      <color theme="1"/>
      <name val="Aptos"/>
      <family val="2"/>
    </font>
    <font>
      <sz val="14"/>
      <color theme="1"/>
      <name val="Aptos"/>
      <family val="2"/>
    </font>
    <font>
      <b/>
      <sz val="18"/>
      <color theme="4"/>
      <name val="Aptos"/>
      <family val="2"/>
    </font>
    <font>
      <b/>
      <u/>
      <sz val="16"/>
      <color theme="1"/>
      <name val="Aptos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sz val="12"/>
      <color theme="1"/>
      <name val="Aptos"/>
      <family val="2"/>
    </font>
    <font>
      <b/>
      <u/>
      <sz val="14"/>
      <color theme="1"/>
      <name val="Aptos"/>
      <family val="2"/>
    </font>
    <font>
      <b/>
      <sz val="14"/>
      <color rgb="FF0000FF"/>
      <name val="Copperplate Gothic Bold"/>
      <family val="2"/>
    </font>
    <font>
      <b/>
      <sz val="16"/>
      <color rgb="FF0000FF"/>
      <name val="Copperplate Gothic Bold"/>
      <family val="2"/>
    </font>
    <font>
      <sz val="11"/>
      <color theme="1"/>
      <name val="Symbol"/>
      <family val="1"/>
      <charset val="2"/>
    </font>
    <font>
      <sz val="16"/>
      <color theme="1"/>
      <name val="Aptos"/>
      <family val="2"/>
    </font>
    <font>
      <sz val="14"/>
      <color rgb="FF0000FF"/>
      <name val="Aptos"/>
      <family val="2"/>
    </font>
    <font>
      <b/>
      <sz val="18"/>
      <color theme="4"/>
      <name val="Aptos"/>
      <family val="2"/>
    </font>
    <font>
      <sz val="11"/>
      <color rgb="FF000000"/>
      <name val="Symbol"/>
      <family val="1"/>
      <charset val="2"/>
    </font>
    <font>
      <sz val="11"/>
      <color rgb="FF000000"/>
      <name val="Aptos"/>
      <family val="2"/>
    </font>
    <font>
      <sz val="11"/>
      <color rgb="FF000000"/>
      <name val="Aptos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2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5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0" borderId="10" xfId="0" applyFont="1" applyBorder="1" applyAlignment="1">
      <alignment horizontal="center" vertical="top" wrapText="1"/>
    </xf>
    <xf numFmtId="37" fontId="5" fillId="2" borderId="1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wrapText="1"/>
    </xf>
    <xf numFmtId="37" fontId="5" fillId="2" borderId="11" xfId="0" applyNumberFormat="1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37" fontId="5" fillId="2" borderId="13" xfId="0" applyNumberFormat="1" applyFont="1" applyFill="1" applyBorder="1" applyAlignment="1" applyProtection="1">
      <alignment horizontal="right" vertical="top" wrapText="1"/>
      <protection locked="0"/>
    </xf>
    <xf numFmtId="0" fontId="9" fillId="3" borderId="14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37" fontId="9" fillId="3" borderId="1" xfId="0" applyNumberFormat="1" applyFont="1" applyFill="1" applyBorder="1" applyAlignment="1">
      <alignment vertical="top" wrapText="1"/>
    </xf>
    <xf numFmtId="37" fontId="6" fillId="3" borderId="1" xfId="0" applyNumberFormat="1" applyFont="1" applyFill="1" applyBorder="1" applyAlignment="1">
      <alignment vertical="top" wrapText="1"/>
    </xf>
    <xf numFmtId="37" fontId="6" fillId="3" borderId="1" xfId="0" applyNumberFormat="1" applyFont="1" applyFill="1" applyBorder="1" applyAlignment="1" applyProtection="1">
      <alignment vertical="top" wrapText="1"/>
      <protection hidden="1"/>
    </xf>
    <xf numFmtId="0" fontId="6" fillId="3" borderId="1" xfId="0" applyFont="1" applyFill="1" applyBorder="1" applyAlignment="1">
      <alignment vertical="top" wrapText="1"/>
    </xf>
    <xf numFmtId="0" fontId="9" fillId="3" borderId="1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5" fillId="2" borderId="11" xfId="0" applyFont="1" applyFill="1" applyBorder="1" applyAlignment="1">
      <alignment horizontal="left" wrapText="1"/>
    </xf>
    <xf numFmtId="37" fontId="19" fillId="2" borderId="13" xfId="0" applyNumberFormat="1" applyFont="1" applyFill="1" applyBorder="1" applyAlignment="1" applyProtection="1">
      <alignment horizontal="right" vertical="top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7" fontId="9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21" fillId="3" borderId="3" xfId="0" applyFont="1" applyFill="1" applyBorder="1" applyAlignment="1">
      <alignment wrapText="1"/>
    </xf>
    <xf numFmtId="0" fontId="24" fillId="2" borderId="11" xfId="0" applyFont="1" applyFill="1" applyBorder="1" applyAlignment="1">
      <alignment vertical="top" wrapText="1"/>
    </xf>
    <xf numFmtId="0" fontId="0" fillId="0" borderId="13" xfId="0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37" fontId="5" fillId="2" borderId="11" xfId="0" applyNumberFormat="1" applyFont="1" applyFill="1" applyBorder="1" applyAlignment="1" applyProtection="1">
      <alignment horizontal="right" vertical="top" wrapText="1"/>
      <protection locked="0"/>
    </xf>
    <xf numFmtId="37" fontId="5" fillId="2" borderId="13" xfId="0" applyNumberFormat="1" applyFont="1" applyFill="1" applyBorder="1" applyAlignment="1" applyProtection="1">
      <alignment horizontal="right" vertical="top" wrapText="1"/>
      <protection locked="0"/>
    </xf>
    <xf numFmtId="1" fontId="9" fillId="0" borderId="11" xfId="0" applyNumberFormat="1" applyFont="1" applyBorder="1" applyAlignment="1">
      <alignment horizontal="center" vertical="top" wrapText="1"/>
    </xf>
    <xf numFmtId="1" fontId="9" fillId="0" borderId="12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5" fontId="17" fillId="0" borderId="14" xfId="0" applyNumberFormat="1" applyFont="1" applyBorder="1" applyAlignment="1" applyProtection="1">
      <alignment horizontal="center"/>
      <protection locked="0"/>
    </xf>
    <xf numFmtId="165" fontId="17" fillId="0" borderId="9" xfId="0" applyNumberFormat="1" applyFont="1" applyBorder="1" applyAlignment="1" applyProtection="1">
      <alignment horizontal="center"/>
      <protection locked="0"/>
    </xf>
    <xf numFmtId="165" fontId="17" fillId="0" borderId="10" xfId="0" applyNumberFormat="1" applyFont="1" applyBorder="1" applyAlignment="1" applyProtection="1">
      <alignment horizontal="center"/>
      <protection locked="0"/>
    </xf>
    <xf numFmtId="164" fontId="17" fillId="3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</cellXfs>
  <cellStyles count="1">
    <cellStyle name="Normal" xfId="0" builtinId="0"/>
  </cellStyles>
  <dxfs count="5"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17"/>
  <sheetViews>
    <sheetView tabSelected="1" zoomScaleNormal="100" workbookViewId="0">
      <selection activeCell="D8" sqref="D8:G8"/>
    </sheetView>
  </sheetViews>
  <sheetFormatPr defaultRowHeight="15" x14ac:dyDescent="0.25"/>
  <cols>
    <col min="1" max="1" width="9.140625" style="1"/>
    <col min="2" max="2" width="5.140625" style="1" bestFit="1" customWidth="1"/>
    <col min="3" max="3" width="107.7109375" style="1" customWidth="1"/>
    <col min="4" max="4" width="19.28515625" style="1" customWidth="1"/>
    <col min="5" max="5" width="15" style="1" customWidth="1"/>
    <col min="6" max="6" width="14.5703125" style="1" customWidth="1"/>
    <col min="7" max="7" width="15.7109375" style="1" customWidth="1"/>
    <col min="8" max="16384" width="9.140625" style="1"/>
  </cols>
  <sheetData>
    <row r="2" spans="2:7" ht="21" x14ac:dyDescent="0.35">
      <c r="F2" s="21"/>
    </row>
    <row r="3" spans="2:7" x14ac:dyDescent="0.25">
      <c r="B3" s="66" t="s">
        <v>0</v>
      </c>
      <c r="C3" s="67"/>
      <c r="D3" s="67"/>
      <c r="E3" s="67"/>
      <c r="F3" s="67"/>
      <c r="G3" s="68"/>
    </row>
    <row r="4" spans="2:7" x14ac:dyDescent="0.25">
      <c r="B4" s="69"/>
      <c r="C4" s="70"/>
      <c r="D4" s="70"/>
      <c r="E4" s="70"/>
      <c r="F4" s="70"/>
      <c r="G4" s="71"/>
    </row>
    <row r="5" spans="2:7" ht="24" x14ac:dyDescent="0.25">
      <c r="B5" s="80"/>
      <c r="C5" s="80"/>
      <c r="D5" s="80"/>
      <c r="E5" s="80"/>
      <c r="F5" s="80"/>
      <c r="G5" s="80"/>
    </row>
    <row r="6" spans="2:7" ht="18.75" x14ac:dyDescent="0.25">
      <c r="B6" s="79" t="s">
        <v>1</v>
      </c>
      <c r="C6" s="79"/>
      <c r="D6" s="81"/>
      <c r="E6" s="81"/>
      <c r="F6" s="81"/>
      <c r="G6" s="81"/>
    </row>
    <row r="7" spans="2:7" ht="18.75" x14ac:dyDescent="0.25">
      <c r="B7" s="79" t="s">
        <v>2</v>
      </c>
      <c r="C7" s="79"/>
      <c r="D7" s="81"/>
      <c r="E7" s="81"/>
      <c r="F7" s="81"/>
      <c r="G7" s="81"/>
    </row>
    <row r="8" spans="2:7" ht="18.75" x14ac:dyDescent="0.25">
      <c r="B8" s="79" t="s">
        <v>3</v>
      </c>
      <c r="C8" s="79"/>
      <c r="D8" s="81"/>
      <c r="E8" s="81"/>
      <c r="F8" s="81"/>
      <c r="G8" s="81"/>
    </row>
    <row r="9" spans="2:7" ht="18.75" x14ac:dyDescent="0.25">
      <c r="B9" s="79" t="s">
        <v>4</v>
      </c>
      <c r="C9" s="79"/>
      <c r="D9" s="81"/>
      <c r="E9" s="81"/>
      <c r="F9" s="81"/>
      <c r="G9" s="81"/>
    </row>
    <row r="10" spans="2:7" ht="18.75" x14ac:dyDescent="0.25">
      <c r="B10" s="79" t="s">
        <v>5</v>
      </c>
      <c r="C10" s="79"/>
      <c r="D10" s="81"/>
      <c r="E10" s="81"/>
      <c r="F10" s="81"/>
      <c r="G10" s="81"/>
    </row>
    <row r="11" spans="2:7" ht="18.75" x14ac:dyDescent="0.25">
      <c r="B11" s="79" t="s">
        <v>6</v>
      </c>
      <c r="C11" s="79"/>
      <c r="D11" s="81"/>
      <c r="E11" s="81"/>
      <c r="F11" s="81"/>
      <c r="G11" s="81"/>
    </row>
    <row r="12" spans="2:7" customFormat="1" ht="20.25" x14ac:dyDescent="0.3">
      <c r="B12" s="79" t="s">
        <v>7</v>
      </c>
      <c r="C12" s="79"/>
      <c r="D12" s="82">
        <v>45444</v>
      </c>
      <c r="E12" s="83"/>
      <c r="F12" s="83"/>
      <c r="G12" s="84"/>
    </row>
    <row r="13" spans="2:7" customFormat="1" ht="20.25" x14ac:dyDescent="0.25">
      <c r="B13" s="79" t="s">
        <v>8</v>
      </c>
      <c r="C13" s="79"/>
      <c r="D13" s="85">
        <f>YEARFRAC(D12, "09-12-2025")</f>
        <v>1.5222222222222221</v>
      </c>
      <c r="E13" s="85"/>
      <c r="F13" s="85"/>
      <c r="G13" s="85"/>
    </row>
    <row r="15" spans="2:7" ht="15.75" x14ac:dyDescent="0.25">
      <c r="B15" s="77" t="s">
        <v>9</v>
      </c>
      <c r="C15" s="72" t="s">
        <v>10</v>
      </c>
      <c r="D15" s="72" t="s">
        <v>11</v>
      </c>
      <c r="E15" s="75" t="s">
        <v>12</v>
      </c>
      <c r="F15" s="75"/>
      <c r="G15" s="76"/>
    </row>
    <row r="16" spans="2:7" ht="15.75" x14ac:dyDescent="0.25">
      <c r="B16" s="78"/>
      <c r="C16" s="73"/>
      <c r="D16" s="73"/>
      <c r="E16" s="22">
        <v>2023</v>
      </c>
      <c r="F16" s="7">
        <v>2024</v>
      </c>
      <c r="G16" s="7">
        <v>2025</v>
      </c>
    </row>
    <row r="17" spans="2:7" s="18" customFormat="1" ht="24" x14ac:dyDescent="0.4">
      <c r="B17" s="63">
        <v>1</v>
      </c>
      <c r="C17" s="29" t="s">
        <v>13</v>
      </c>
      <c r="D17" s="58">
        <v>25</v>
      </c>
      <c r="E17" s="34">
        <f>MIN(($E$18+$E$34+$E$37+$E$40), 25)</f>
        <v>0</v>
      </c>
      <c r="F17" s="34">
        <f>MIN(($F$18+$F$34+$F$37+$F$40), 25)</f>
        <v>0</v>
      </c>
      <c r="G17" s="34">
        <f>MIN(($G$18+$G$34+$G$37+$G$40), 25)</f>
        <v>0</v>
      </c>
    </row>
    <row r="18" spans="2:7" x14ac:dyDescent="0.25">
      <c r="B18" s="64"/>
      <c r="C18" s="30" t="s">
        <v>171</v>
      </c>
      <c r="D18" s="59"/>
      <c r="E18" s="35">
        <f>MIN(($E$19+$E$22+$E$25+$E$28+$E$31),25)</f>
        <v>0</v>
      </c>
      <c r="F18" s="35">
        <f>MIN(($F$19+$F$22+$F$25+$F$28+$F$31),25)</f>
        <v>0</v>
      </c>
      <c r="G18" s="35">
        <f>MIN(($G$19+$G$22+$G$25+$G$28+$G$31),25)</f>
        <v>0</v>
      </c>
    </row>
    <row r="19" spans="2:7" x14ac:dyDescent="0.25">
      <c r="B19" s="64"/>
      <c r="C19" s="31" t="s">
        <v>14</v>
      </c>
      <c r="D19" s="59"/>
      <c r="E19" s="36">
        <f>$E$20+$E$21</f>
        <v>0</v>
      </c>
      <c r="F19" s="36">
        <f>$F$20+$F$21</f>
        <v>0</v>
      </c>
      <c r="G19" s="36">
        <f>$G$20+$G$21</f>
        <v>0</v>
      </c>
    </row>
    <row r="20" spans="2:7" x14ac:dyDescent="0.25">
      <c r="B20" s="64"/>
      <c r="C20" s="2" t="s">
        <v>15</v>
      </c>
      <c r="D20" s="59"/>
      <c r="E20" s="23">
        <v>0</v>
      </c>
      <c r="F20" s="23">
        <v>0</v>
      </c>
      <c r="G20" s="23">
        <v>0</v>
      </c>
    </row>
    <row r="21" spans="2:7" x14ac:dyDescent="0.25">
      <c r="B21" s="64"/>
      <c r="C21" s="2" t="s">
        <v>16</v>
      </c>
      <c r="D21" s="59"/>
      <c r="E21" s="23">
        <v>0</v>
      </c>
      <c r="F21" s="23">
        <v>0</v>
      </c>
      <c r="G21" s="23">
        <v>0</v>
      </c>
    </row>
    <row r="22" spans="2:7" x14ac:dyDescent="0.25">
      <c r="B22" s="64"/>
      <c r="C22" s="31" t="s">
        <v>17</v>
      </c>
      <c r="D22" s="59"/>
      <c r="E22" s="35">
        <f>$E$23+$E$24</f>
        <v>0</v>
      </c>
      <c r="F22" s="35">
        <f>$F$23+$F$24</f>
        <v>0</v>
      </c>
      <c r="G22" s="35">
        <f>$G$23+$G$24</f>
        <v>0</v>
      </c>
    </row>
    <row r="23" spans="2:7" x14ac:dyDescent="0.25">
      <c r="B23" s="64"/>
      <c r="C23" s="2" t="s">
        <v>18</v>
      </c>
      <c r="D23" s="59"/>
      <c r="E23" s="23">
        <v>0</v>
      </c>
      <c r="F23" s="23">
        <v>0</v>
      </c>
      <c r="G23" s="23">
        <v>0</v>
      </c>
    </row>
    <row r="24" spans="2:7" x14ac:dyDescent="0.25">
      <c r="B24" s="64"/>
      <c r="C24" s="2" t="s">
        <v>19</v>
      </c>
      <c r="D24" s="59"/>
      <c r="E24" s="23">
        <v>0</v>
      </c>
      <c r="F24" s="23">
        <v>0</v>
      </c>
      <c r="G24" s="23">
        <v>0</v>
      </c>
    </row>
    <row r="25" spans="2:7" x14ac:dyDescent="0.25">
      <c r="B25" s="64"/>
      <c r="C25" s="31" t="s">
        <v>20</v>
      </c>
      <c r="D25" s="59"/>
      <c r="E25" s="35">
        <f>$E$26+$E$27</f>
        <v>0</v>
      </c>
      <c r="F25" s="35">
        <f>$F$26+$F$27</f>
        <v>0</v>
      </c>
      <c r="G25" s="35">
        <f>$G$26+$G$27</f>
        <v>0</v>
      </c>
    </row>
    <row r="26" spans="2:7" x14ac:dyDescent="0.25">
      <c r="B26" s="64"/>
      <c r="C26" s="2" t="s">
        <v>21</v>
      </c>
      <c r="D26" s="59"/>
      <c r="E26" s="23">
        <v>0</v>
      </c>
      <c r="F26" s="23">
        <v>0</v>
      </c>
      <c r="G26" s="23">
        <v>0</v>
      </c>
    </row>
    <row r="27" spans="2:7" x14ac:dyDescent="0.25">
      <c r="B27" s="64"/>
      <c r="C27" s="2" t="s">
        <v>22</v>
      </c>
      <c r="D27" s="59"/>
      <c r="E27" s="23">
        <v>0</v>
      </c>
      <c r="F27" s="23">
        <v>0</v>
      </c>
      <c r="G27" s="23">
        <v>0</v>
      </c>
    </row>
    <row r="28" spans="2:7" s="17" customFormat="1" x14ac:dyDescent="0.25">
      <c r="B28" s="64"/>
      <c r="C28" s="32" t="s">
        <v>23</v>
      </c>
      <c r="D28" s="59"/>
      <c r="E28" s="35">
        <f>$E$29+$E$30</f>
        <v>0</v>
      </c>
      <c r="F28" s="35">
        <f>$F$29+$F$30</f>
        <v>0</v>
      </c>
      <c r="G28" s="35">
        <f>$G$29+$G$30</f>
        <v>0</v>
      </c>
    </row>
    <row r="29" spans="2:7" s="17" customFormat="1" x14ac:dyDescent="0.25">
      <c r="B29" s="64"/>
      <c r="C29" s="2" t="s">
        <v>24</v>
      </c>
      <c r="D29" s="59"/>
      <c r="E29" s="23">
        <v>0</v>
      </c>
      <c r="F29" s="23">
        <v>0</v>
      </c>
      <c r="G29" s="23">
        <v>0</v>
      </c>
    </row>
    <row r="30" spans="2:7" s="17" customFormat="1" x14ac:dyDescent="0.25">
      <c r="B30" s="64"/>
      <c r="C30" s="2" t="s">
        <v>25</v>
      </c>
      <c r="D30" s="59"/>
      <c r="E30" s="23">
        <v>0</v>
      </c>
      <c r="F30" s="23">
        <v>0</v>
      </c>
      <c r="G30" s="23">
        <v>0</v>
      </c>
    </row>
    <row r="31" spans="2:7" s="17" customFormat="1" x14ac:dyDescent="0.25">
      <c r="B31" s="64"/>
      <c r="C31" s="32" t="s">
        <v>26</v>
      </c>
      <c r="D31" s="59"/>
      <c r="E31" s="35">
        <f>$E$32+$E$33</f>
        <v>0</v>
      </c>
      <c r="F31" s="35">
        <f>$F$32+$F$33</f>
        <v>0</v>
      </c>
      <c r="G31" s="35">
        <f>$G$32+$G$33</f>
        <v>0</v>
      </c>
    </row>
    <row r="32" spans="2:7" s="17" customFormat="1" x14ac:dyDescent="0.25">
      <c r="B32" s="64"/>
      <c r="C32" s="2" t="s">
        <v>27</v>
      </c>
      <c r="D32" s="59"/>
      <c r="E32" s="23">
        <v>0</v>
      </c>
      <c r="F32" s="23">
        <v>0</v>
      </c>
      <c r="G32" s="23">
        <v>0</v>
      </c>
    </row>
    <row r="33" spans="2:8" s="17" customFormat="1" x14ac:dyDescent="0.25">
      <c r="B33" s="64"/>
      <c r="C33" s="2" t="s">
        <v>28</v>
      </c>
      <c r="D33" s="59"/>
      <c r="E33" s="23">
        <v>0</v>
      </c>
      <c r="F33" s="23">
        <v>0</v>
      </c>
      <c r="G33" s="23">
        <v>0</v>
      </c>
    </row>
    <row r="34" spans="2:8" x14ac:dyDescent="0.25">
      <c r="B34" s="64"/>
      <c r="C34" s="33" t="s">
        <v>29</v>
      </c>
      <c r="D34" s="59"/>
      <c r="E34" s="35">
        <f>MIN((MIN($E$35,10)+$E$36), 10)</f>
        <v>0</v>
      </c>
      <c r="F34" s="35">
        <f>MIN((MIN($F$35,10)+$F$36), 10)</f>
        <v>0</v>
      </c>
      <c r="G34" s="35">
        <f>MIN((MIN($G$35,10)+$G$36), 10)</f>
        <v>0</v>
      </c>
    </row>
    <row r="35" spans="2:8" x14ac:dyDescent="0.25">
      <c r="B35" s="64"/>
      <c r="C35" s="2" t="s">
        <v>30</v>
      </c>
      <c r="D35" s="59"/>
      <c r="E35" s="23">
        <v>0</v>
      </c>
      <c r="F35" s="23">
        <v>0</v>
      </c>
      <c r="G35" s="23">
        <v>0</v>
      </c>
    </row>
    <row r="36" spans="2:8" x14ac:dyDescent="0.25">
      <c r="B36" s="64"/>
      <c r="C36" s="2" t="s">
        <v>31</v>
      </c>
      <c r="D36" s="59"/>
      <c r="E36" s="23">
        <v>0</v>
      </c>
      <c r="F36" s="23">
        <v>0</v>
      </c>
      <c r="G36" s="23">
        <v>0</v>
      </c>
    </row>
    <row r="37" spans="2:8" x14ac:dyDescent="0.25">
      <c r="B37" s="64"/>
      <c r="C37" s="33" t="s">
        <v>32</v>
      </c>
      <c r="D37" s="59"/>
      <c r="E37" s="35">
        <f>MIN((MIN($E$38,5)+$E$39), 5)</f>
        <v>0</v>
      </c>
      <c r="F37" s="35">
        <f>MIN((MIN($F$38,5)+$F$39), 5)</f>
        <v>0</v>
      </c>
      <c r="G37" s="35">
        <f>MIN((MIN($F$38,5)+$F$39), 5)</f>
        <v>0</v>
      </c>
    </row>
    <row r="38" spans="2:8" x14ac:dyDescent="0.25">
      <c r="B38" s="64"/>
      <c r="C38" s="2" t="s">
        <v>33</v>
      </c>
      <c r="D38" s="59"/>
      <c r="E38" s="23">
        <v>0</v>
      </c>
      <c r="F38" s="23">
        <v>0</v>
      </c>
      <c r="G38" s="23">
        <v>0</v>
      </c>
    </row>
    <row r="39" spans="2:8" x14ac:dyDescent="0.25">
      <c r="B39" s="64"/>
      <c r="C39" s="2" t="s">
        <v>34</v>
      </c>
      <c r="D39" s="59"/>
      <c r="E39" s="23">
        <v>0</v>
      </c>
      <c r="F39" s="23">
        <v>0</v>
      </c>
      <c r="G39" s="23">
        <v>0</v>
      </c>
    </row>
    <row r="40" spans="2:8" s="17" customFormat="1" x14ac:dyDescent="0.25">
      <c r="B40" s="64"/>
      <c r="C40" s="33" t="s">
        <v>35</v>
      </c>
      <c r="D40" s="59"/>
      <c r="E40" s="35">
        <f>MIN($E$41, 5)</f>
        <v>0</v>
      </c>
      <c r="F40" s="35">
        <f>MIN($F$41, 5)</f>
        <v>0</v>
      </c>
      <c r="G40" s="35">
        <f>MIN($G$41, 5)</f>
        <v>0</v>
      </c>
    </row>
    <row r="41" spans="2:8" s="17" customFormat="1" ht="18.75" customHeight="1" x14ac:dyDescent="0.25">
      <c r="B41" s="64"/>
      <c r="C41" s="3" t="s">
        <v>36</v>
      </c>
      <c r="D41" s="59"/>
      <c r="E41" s="23">
        <v>0</v>
      </c>
      <c r="F41" s="23">
        <v>0</v>
      </c>
      <c r="G41" s="23">
        <v>0</v>
      </c>
    </row>
    <row r="42" spans="2:8" s="18" customFormat="1" ht="47.25" customHeight="1" x14ac:dyDescent="0.4">
      <c r="B42" s="63">
        <v>2</v>
      </c>
      <c r="C42" s="47" t="s">
        <v>37</v>
      </c>
      <c r="D42" s="58">
        <v>10</v>
      </c>
      <c r="E42" s="34">
        <f>MIN(($E$43+$E$49), 10)</f>
        <v>0</v>
      </c>
      <c r="F42" s="34">
        <f>MIN(($F$43+$F$49), 10)</f>
        <v>0</v>
      </c>
      <c r="G42" s="34">
        <f>MIN(($G$43+$G$49), 10)</f>
        <v>0</v>
      </c>
    </row>
    <row r="43" spans="2:8" x14ac:dyDescent="0.25">
      <c r="B43" s="64"/>
      <c r="C43" s="37" t="s">
        <v>38</v>
      </c>
      <c r="D43" s="59"/>
      <c r="E43" s="35">
        <f>$E$44+$E$45+$E$46+MIN($E$47,3)+MIN($E$48,5)</f>
        <v>0</v>
      </c>
      <c r="F43" s="35">
        <f>$F$44+$F$45+$F$46+MIN($F$47,3)+MIN($F$48,5)</f>
        <v>0</v>
      </c>
      <c r="G43" s="35">
        <f>$G$44+$G$45+$G$46+MIN($G$47,3)+MIN($G$48,5)</f>
        <v>0</v>
      </c>
    </row>
    <row r="44" spans="2:8" x14ac:dyDescent="0.25">
      <c r="B44" s="64"/>
      <c r="C44" s="6" t="s">
        <v>39</v>
      </c>
      <c r="D44" s="59"/>
      <c r="E44" s="23">
        <v>0</v>
      </c>
      <c r="F44" s="23">
        <v>0</v>
      </c>
      <c r="G44" s="23">
        <v>0</v>
      </c>
    </row>
    <row r="45" spans="2:8" x14ac:dyDescent="0.25">
      <c r="B45" s="64"/>
      <c r="C45" s="2" t="s">
        <v>40</v>
      </c>
      <c r="D45" s="59"/>
      <c r="E45" s="23">
        <v>0</v>
      </c>
      <c r="F45" s="23">
        <v>0</v>
      </c>
      <c r="G45" s="23">
        <v>0</v>
      </c>
      <c r="H45" s="24"/>
    </row>
    <row r="46" spans="2:8" x14ac:dyDescent="0.25">
      <c r="B46" s="64"/>
      <c r="C46" s="2" t="s">
        <v>41</v>
      </c>
      <c r="D46" s="59"/>
      <c r="E46" s="23">
        <v>0</v>
      </c>
      <c r="F46" s="23">
        <v>0</v>
      </c>
      <c r="G46" s="23">
        <v>0</v>
      </c>
      <c r="H46" s="24"/>
    </row>
    <row r="47" spans="2:8" x14ac:dyDescent="0.25">
      <c r="B47" s="64"/>
      <c r="C47" s="2" t="s">
        <v>42</v>
      </c>
      <c r="D47" s="59"/>
      <c r="E47" s="23">
        <v>0</v>
      </c>
      <c r="F47" s="23">
        <v>0</v>
      </c>
      <c r="G47" s="23">
        <v>0</v>
      </c>
      <c r="H47" s="24"/>
    </row>
    <row r="48" spans="2:8" x14ac:dyDescent="0.25">
      <c r="B48" s="64"/>
      <c r="C48" s="2" t="s">
        <v>43</v>
      </c>
      <c r="D48" s="59"/>
      <c r="E48" s="23">
        <v>0</v>
      </c>
      <c r="F48" s="23">
        <v>0</v>
      </c>
      <c r="G48" s="23">
        <v>0</v>
      </c>
      <c r="H48" s="24"/>
    </row>
    <row r="49" spans="2:8" x14ac:dyDescent="0.25">
      <c r="B49" s="64"/>
      <c r="C49" s="30" t="s">
        <v>44</v>
      </c>
      <c r="D49" s="59"/>
      <c r="E49" s="35">
        <f>MIN(MIN($E$50,5)+MIN($E$51,4), 5)</f>
        <v>0</v>
      </c>
      <c r="F49" s="35">
        <f>MIN(MIN($F$50,5)+MIN($F$51,4), 5)</f>
        <v>0</v>
      </c>
      <c r="G49" s="35">
        <f>MIN(MIN($G$50,5)+MIN($G$51,4), 5)</f>
        <v>0</v>
      </c>
      <c r="H49" s="24"/>
    </row>
    <row r="50" spans="2:8" x14ac:dyDescent="0.25">
      <c r="B50" s="64"/>
      <c r="C50" s="6" t="s">
        <v>45</v>
      </c>
      <c r="D50" s="59"/>
      <c r="E50" s="23">
        <v>0</v>
      </c>
      <c r="F50" s="23">
        <v>0</v>
      </c>
      <c r="G50" s="23">
        <v>0</v>
      </c>
      <c r="H50" s="24"/>
    </row>
    <row r="51" spans="2:8" x14ac:dyDescent="0.25">
      <c r="B51" s="64"/>
      <c r="C51" s="2" t="s">
        <v>46</v>
      </c>
      <c r="D51" s="59"/>
      <c r="E51" s="23">
        <v>0</v>
      </c>
      <c r="F51" s="23">
        <v>0</v>
      </c>
      <c r="G51" s="23">
        <v>0</v>
      </c>
    </row>
    <row r="52" spans="2:8" ht="24" x14ac:dyDescent="0.4">
      <c r="B52" s="63">
        <v>3</v>
      </c>
      <c r="C52" s="38" t="s">
        <v>47</v>
      </c>
      <c r="D52" s="55">
        <v>5</v>
      </c>
      <c r="E52" s="34">
        <f>MIN((MIN($E$53,5)+MIN($E$54,5)), 5)</f>
        <v>0</v>
      </c>
      <c r="F52" s="34">
        <f>MIN((MIN($F$53,5)+MIN($F$54,5)), 5)</f>
        <v>0</v>
      </c>
      <c r="G52" s="34">
        <f>MIN((MIN($F$53,5)+MIN($F$54,5)), 5)</f>
        <v>0</v>
      </c>
    </row>
    <row r="53" spans="2:8" x14ac:dyDescent="0.25">
      <c r="B53" s="64"/>
      <c r="C53" s="2" t="s">
        <v>48</v>
      </c>
      <c r="D53" s="56"/>
      <c r="E53" s="23">
        <v>0</v>
      </c>
      <c r="F53" s="23">
        <v>0</v>
      </c>
      <c r="G53" s="23">
        <v>0</v>
      </c>
    </row>
    <row r="54" spans="2:8" x14ac:dyDescent="0.25">
      <c r="B54" s="65"/>
      <c r="C54" s="2" t="s">
        <v>49</v>
      </c>
      <c r="D54" s="57"/>
      <c r="E54" s="23">
        <v>0</v>
      </c>
      <c r="F54" s="23">
        <v>0</v>
      </c>
      <c r="G54" s="23">
        <v>0</v>
      </c>
    </row>
    <row r="55" spans="2:8" ht="55.5" x14ac:dyDescent="0.25">
      <c r="B55" s="63">
        <v>4</v>
      </c>
      <c r="C55" s="39" t="s">
        <v>50</v>
      </c>
      <c r="D55" s="55">
        <v>5</v>
      </c>
      <c r="E55" s="34">
        <f>MIN(($E$56+$E$57), 5)</f>
        <v>0</v>
      </c>
      <c r="F55" s="34">
        <f>MIN(($F$56+$F$57), 5)</f>
        <v>0</v>
      </c>
      <c r="G55" s="34">
        <f>MIN(($G$56+$G$57), 5)</f>
        <v>0</v>
      </c>
    </row>
    <row r="56" spans="2:8" ht="14.25" customHeight="1" x14ac:dyDescent="0.25">
      <c r="B56" s="64"/>
      <c r="C56" s="2" t="s">
        <v>51</v>
      </c>
      <c r="D56" s="56"/>
      <c r="E56" s="23">
        <v>0</v>
      </c>
      <c r="F56" s="23">
        <v>0</v>
      </c>
      <c r="G56" s="23">
        <v>0</v>
      </c>
    </row>
    <row r="57" spans="2:8" s="17" customFormat="1" ht="15.75" customHeight="1" x14ac:dyDescent="0.25">
      <c r="B57" s="65"/>
      <c r="C57" s="2" t="s">
        <v>52</v>
      </c>
      <c r="D57" s="57"/>
      <c r="E57" s="23">
        <v>0</v>
      </c>
      <c r="F57" s="23">
        <v>0</v>
      </c>
      <c r="G57" s="23">
        <v>0</v>
      </c>
    </row>
    <row r="58" spans="2:8" ht="48" x14ac:dyDescent="0.4">
      <c r="B58" s="63">
        <v>5</v>
      </c>
      <c r="C58" s="39" t="s">
        <v>53</v>
      </c>
      <c r="D58" s="58">
        <v>5</v>
      </c>
      <c r="E58" s="34">
        <f>MIN($E$59+MIN($E$60,2)+MIN($E$61,2), 5)</f>
        <v>0</v>
      </c>
      <c r="F58" s="34">
        <f>MIN($F$59+MIN($F$60,2)+MIN($F$61,2), 5)</f>
        <v>0</v>
      </c>
      <c r="G58" s="34">
        <f>MIN($G$59+MIN($G$60,2)+MIN($G$61,2), 5)</f>
        <v>0</v>
      </c>
    </row>
    <row r="59" spans="2:8" ht="15" customHeight="1" x14ac:dyDescent="0.25">
      <c r="B59" s="64"/>
      <c r="C59" s="2" t="s">
        <v>54</v>
      </c>
      <c r="D59" s="59"/>
      <c r="E59" s="23">
        <v>0</v>
      </c>
      <c r="F59" s="23">
        <v>0</v>
      </c>
      <c r="G59" s="23">
        <v>0</v>
      </c>
    </row>
    <row r="60" spans="2:8" ht="15" customHeight="1" x14ac:dyDescent="0.25">
      <c r="B60" s="64"/>
      <c r="C60" s="2" t="s">
        <v>55</v>
      </c>
      <c r="D60" s="59"/>
      <c r="E60" s="23">
        <v>0</v>
      </c>
      <c r="F60" s="23">
        <v>0</v>
      </c>
      <c r="G60" s="23">
        <v>0</v>
      </c>
    </row>
    <row r="61" spans="2:8" ht="16.5" customHeight="1" x14ac:dyDescent="0.25">
      <c r="B61" s="65"/>
      <c r="C61" s="2" t="s">
        <v>56</v>
      </c>
      <c r="D61" s="60"/>
      <c r="E61" s="23">
        <v>0</v>
      </c>
      <c r="F61" s="23">
        <v>0</v>
      </c>
      <c r="G61" s="23">
        <v>0</v>
      </c>
    </row>
    <row r="62" spans="2:8" s="17" customFormat="1" ht="24" x14ac:dyDescent="0.4">
      <c r="B62" s="63">
        <v>6</v>
      </c>
      <c r="C62" s="38" t="s">
        <v>57</v>
      </c>
      <c r="D62" s="55">
        <v>20</v>
      </c>
      <c r="E62" s="34">
        <f>MIN(($E$63+$E$65+$E$69+$E$74+$E$79), 20)</f>
        <v>0</v>
      </c>
      <c r="F62" s="34">
        <f>MIN(($F$63+$F$65+$F$69+$F$74+$F$79), 20)</f>
        <v>0</v>
      </c>
      <c r="G62" s="34">
        <f>MIN(($G$63+$G$65+$G$69+$G$74+$G$79), 20)</f>
        <v>0</v>
      </c>
    </row>
    <row r="63" spans="2:8" ht="17.25" customHeight="1" x14ac:dyDescent="0.25">
      <c r="B63" s="64"/>
      <c r="C63" s="40" t="s">
        <v>58</v>
      </c>
      <c r="D63" s="56"/>
      <c r="E63" s="35">
        <f>MIN($E$64, 10)</f>
        <v>0</v>
      </c>
      <c r="F63" s="35">
        <f>MIN($F$64, 10)</f>
        <v>0</v>
      </c>
      <c r="G63" s="35">
        <f>MIN($G$64, 10)</f>
        <v>0</v>
      </c>
    </row>
    <row r="64" spans="2:8" ht="18.75" customHeight="1" x14ac:dyDescent="0.25">
      <c r="B64" s="64"/>
      <c r="C64" s="48" t="s">
        <v>59</v>
      </c>
      <c r="D64" s="56"/>
      <c r="E64" s="25">
        <v>0</v>
      </c>
      <c r="F64" s="25">
        <v>0</v>
      </c>
      <c r="G64" s="25">
        <v>0</v>
      </c>
    </row>
    <row r="65" spans="2:7" ht="15" customHeight="1" x14ac:dyDescent="0.25">
      <c r="B65" s="64"/>
      <c r="C65" s="40" t="s">
        <v>60</v>
      </c>
      <c r="D65" s="56"/>
      <c r="E65" s="35">
        <f>MIN(($E$66+$E$67+$E$68), 5)</f>
        <v>0</v>
      </c>
      <c r="F65" s="35">
        <f>MIN(($F$66+$F$67+$F$68), 5)</f>
        <v>0</v>
      </c>
      <c r="G65" s="35">
        <f>MIN(($G$66+$G$67+$G$68), 5)</f>
        <v>0</v>
      </c>
    </row>
    <row r="66" spans="2:7" ht="15" customHeight="1" x14ac:dyDescent="0.25">
      <c r="B66" s="64"/>
      <c r="C66" s="2" t="s">
        <v>161</v>
      </c>
      <c r="D66" s="56"/>
      <c r="E66" s="23">
        <v>0</v>
      </c>
      <c r="F66" s="23">
        <v>0</v>
      </c>
      <c r="G66" s="23">
        <v>0</v>
      </c>
    </row>
    <row r="67" spans="2:7" ht="15" customHeight="1" x14ac:dyDescent="0.25">
      <c r="B67" s="64"/>
      <c r="C67" s="2" t="s">
        <v>160</v>
      </c>
      <c r="D67" s="56"/>
      <c r="E67" s="23">
        <v>0</v>
      </c>
      <c r="F67" s="23">
        <v>0</v>
      </c>
      <c r="G67" s="23">
        <v>0</v>
      </c>
    </row>
    <row r="68" spans="2:7" ht="29.25" customHeight="1" x14ac:dyDescent="0.25">
      <c r="B68" s="64"/>
      <c r="C68" s="46" t="s">
        <v>61</v>
      </c>
      <c r="D68" s="56"/>
      <c r="E68" s="23">
        <v>0</v>
      </c>
      <c r="F68" s="23">
        <v>0</v>
      </c>
      <c r="G68" s="23">
        <v>0</v>
      </c>
    </row>
    <row r="69" spans="2:7" ht="15" customHeight="1" x14ac:dyDescent="0.25">
      <c r="B69" s="64"/>
      <c r="C69" s="40" t="s">
        <v>158</v>
      </c>
      <c r="D69" s="56"/>
      <c r="E69" s="35">
        <f>MIN($E$70+$E$71+MIN($E$72,2)+MIN($E$73,2), 5)</f>
        <v>0</v>
      </c>
      <c r="F69" s="35">
        <f>MIN($F$70+$F$71+MIN($F$72,2)+MIN($F$73,2), 5)</f>
        <v>0</v>
      </c>
      <c r="G69" s="35">
        <f>MIN($G$70+$G$71+MIN($G$72,2)+MIN($G$73,2), 5)</f>
        <v>0</v>
      </c>
    </row>
    <row r="70" spans="2:7" ht="15" customHeight="1" x14ac:dyDescent="0.25">
      <c r="B70" s="64"/>
      <c r="C70" s="46" t="s">
        <v>173</v>
      </c>
      <c r="D70" s="56"/>
      <c r="E70" s="23">
        <v>0</v>
      </c>
      <c r="F70" s="23">
        <v>0</v>
      </c>
      <c r="G70" s="23">
        <v>0</v>
      </c>
    </row>
    <row r="71" spans="2:7" ht="15.75" customHeight="1" x14ac:dyDescent="0.25">
      <c r="B71" s="64"/>
      <c r="C71" s="2" t="s">
        <v>62</v>
      </c>
      <c r="D71" s="56"/>
      <c r="E71" s="23">
        <v>0</v>
      </c>
      <c r="F71" s="23">
        <v>0</v>
      </c>
      <c r="G71" s="23">
        <v>0</v>
      </c>
    </row>
    <row r="72" spans="2:7" ht="15" customHeight="1" x14ac:dyDescent="0.25">
      <c r="B72" s="64"/>
      <c r="C72" s="10" t="s">
        <v>172</v>
      </c>
      <c r="D72" s="56"/>
      <c r="E72" s="23">
        <v>0</v>
      </c>
      <c r="F72" s="23">
        <v>0</v>
      </c>
      <c r="G72" s="23">
        <v>0</v>
      </c>
    </row>
    <row r="73" spans="2:7" ht="15.75" customHeight="1" x14ac:dyDescent="0.25">
      <c r="B73" s="64"/>
      <c r="C73" s="1" t="s">
        <v>159</v>
      </c>
      <c r="D73" s="56"/>
      <c r="E73" s="23">
        <v>0</v>
      </c>
      <c r="F73" s="23">
        <v>0</v>
      </c>
      <c r="G73" s="23">
        <v>0</v>
      </c>
    </row>
    <row r="74" spans="2:7" ht="15" customHeight="1" x14ac:dyDescent="0.25">
      <c r="B74" s="64"/>
      <c r="C74" s="40" t="s">
        <v>165</v>
      </c>
      <c r="D74" s="56"/>
      <c r="E74" s="35">
        <f>MIN(MIN($E$75,1)+$E$76+MIN($E$77,1)+MIN($E$78,1), 5)</f>
        <v>0</v>
      </c>
      <c r="F74" s="35">
        <f>MIN(MIN($F$75,1)+$F$76+MIN($F$77,1)+MIN($F$78,1), 5)</f>
        <v>0</v>
      </c>
      <c r="G74" s="35">
        <f>MIN(MIN($G$75,1)+$G$76+MIN($G$77,1)+MIN($G$78,1), 5)</f>
        <v>0</v>
      </c>
    </row>
    <row r="75" spans="2:7" ht="15" customHeight="1" x14ac:dyDescent="0.25">
      <c r="B75" s="64"/>
      <c r="C75" s="49" t="s">
        <v>169</v>
      </c>
      <c r="D75" s="56"/>
      <c r="E75" s="23">
        <v>0</v>
      </c>
      <c r="F75" s="23">
        <v>0</v>
      </c>
      <c r="G75" s="23">
        <v>0</v>
      </c>
    </row>
    <row r="76" spans="2:7" ht="15" customHeight="1" x14ac:dyDescent="0.25">
      <c r="B76" s="64"/>
      <c r="C76" s="10" t="s">
        <v>162</v>
      </c>
      <c r="D76" s="56"/>
      <c r="E76" s="23">
        <v>0</v>
      </c>
      <c r="F76" s="23">
        <v>0</v>
      </c>
      <c r="G76" s="23">
        <v>0</v>
      </c>
    </row>
    <row r="77" spans="2:7" ht="15" customHeight="1" x14ac:dyDescent="0.25">
      <c r="B77" s="64"/>
      <c r="C77" s="10" t="s">
        <v>163</v>
      </c>
      <c r="D77" s="56"/>
      <c r="E77" s="23">
        <v>0</v>
      </c>
      <c r="F77" s="23">
        <v>0</v>
      </c>
      <c r="G77" s="23">
        <v>0</v>
      </c>
    </row>
    <row r="78" spans="2:7" ht="15" customHeight="1" x14ac:dyDescent="0.25">
      <c r="B78" s="64"/>
      <c r="C78" s="49" t="s">
        <v>164</v>
      </c>
      <c r="D78" s="56"/>
      <c r="E78" s="23">
        <v>0</v>
      </c>
      <c r="F78" s="23">
        <v>0</v>
      </c>
      <c r="G78" s="23">
        <v>0</v>
      </c>
    </row>
    <row r="79" spans="2:7" ht="15" customHeight="1" x14ac:dyDescent="0.25">
      <c r="B79" s="64"/>
      <c r="C79" s="40" t="s">
        <v>170</v>
      </c>
      <c r="D79" s="56"/>
      <c r="E79" s="35">
        <f>MIN(MIN($E$80,2)+MIN($E$81,2)+MIN($E$82,1), 5)</f>
        <v>0</v>
      </c>
      <c r="F79" s="35">
        <f>MIN(MIN($F$80,2)+MIN($F$81,2)+MIN($F$82,1), 5)</f>
        <v>0</v>
      </c>
      <c r="G79" s="35">
        <f>MIN(MIN($G$80,2)+MIN($G$81,2)+MIN($G$82,1), 5)</f>
        <v>0</v>
      </c>
    </row>
    <row r="80" spans="2:7" ht="15" customHeight="1" x14ac:dyDescent="0.25">
      <c r="B80" s="64"/>
      <c r="C80" s="50" t="s">
        <v>168</v>
      </c>
      <c r="D80" s="56"/>
      <c r="E80" s="23">
        <v>0</v>
      </c>
      <c r="F80" s="23">
        <v>0</v>
      </c>
      <c r="G80" s="23">
        <v>0</v>
      </c>
    </row>
    <row r="81" spans="2:7" ht="15" customHeight="1" x14ac:dyDescent="0.25">
      <c r="B81" s="64"/>
      <c r="C81" s="10" t="s">
        <v>166</v>
      </c>
      <c r="D81" s="56"/>
      <c r="E81" s="23">
        <v>0</v>
      </c>
      <c r="F81" s="23">
        <v>0</v>
      </c>
      <c r="G81" s="23">
        <v>0</v>
      </c>
    </row>
    <row r="82" spans="2:7" ht="15" customHeight="1" x14ac:dyDescent="0.25">
      <c r="B82" s="65"/>
      <c r="C82" s="1" t="s">
        <v>167</v>
      </c>
      <c r="D82" s="57"/>
      <c r="E82" s="23">
        <v>0</v>
      </c>
      <c r="F82" s="23">
        <v>0</v>
      </c>
      <c r="G82" s="23">
        <v>0</v>
      </c>
    </row>
    <row r="83" spans="2:7" ht="24" x14ac:dyDescent="0.4">
      <c r="B83" s="63">
        <v>7</v>
      </c>
      <c r="C83" s="38" t="s">
        <v>63</v>
      </c>
      <c r="D83" s="55">
        <v>5</v>
      </c>
      <c r="E83" s="34">
        <f>MIN(MIN($E$84, 5)+MIN($E$85, 5)+MIN($E$86, 5),5)</f>
        <v>0</v>
      </c>
      <c r="F83" s="34">
        <f>MIN(MIN($F$84, 5)+MIN($F$85, 5)+MIN($F$86, 5),5)</f>
        <v>0</v>
      </c>
      <c r="G83" s="34">
        <f>MIN(MIN($G$84, 5)+MIN($G$85, 5)+MIN($G$86, 5),5)</f>
        <v>0</v>
      </c>
    </row>
    <row r="84" spans="2:7" ht="30" x14ac:dyDescent="0.25">
      <c r="B84" s="64"/>
      <c r="C84" s="2" t="s">
        <v>64</v>
      </c>
      <c r="D84" s="56"/>
      <c r="E84" s="23">
        <v>0</v>
      </c>
      <c r="F84" s="23">
        <v>0</v>
      </c>
      <c r="G84" s="23">
        <v>0</v>
      </c>
    </row>
    <row r="85" spans="2:7" ht="16.5" customHeight="1" x14ac:dyDescent="0.25">
      <c r="B85" s="64"/>
      <c r="C85" s="2" t="s">
        <v>65</v>
      </c>
      <c r="D85" s="56"/>
      <c r="E85" s="23">
        <v>0</v>
      </c>
      <c r="F85" s="23">
        <v>0</v>
      </c>
      <c r="G85" s="23">
        <v>0</v>
      </c>
    </row>
    <row r="86" spans="2:7" x14ac:dyDescent="0.25">
      <c r="B86" s="64"/>
      <c r="C86" s="74" t="s">
        <v>66</v>
      </c>
      <c r="D86" s="56"/>
      <c r="E86" s="53">
        <v>0</v>
      </c>
      <c r="F86" s="53">
        <v>0</v>
      </c>
      <c r="G86" s="53">
        <v>0</v>
      </c>
    </row>
    <row r="87" spans="2:7" x14ac:dyDescent="0.25">
      <c r="B87" s="65"/>
      <c r="C87" s="74"/>
      <c r="D87" s="57"/>
      <c r="E87" s="54"/>
      <c r="F87" s="54"/>
      <c r="G87" s="54"/>
    </row>
    <row r="88" spans="2:7" ht="24" x14ac:dyDescent="0.4">
      <c r="B88" s="63">
        <v>8</v>
      </c>
      <c r="C88" s="38" t="s">
        <v>67</v>
      </c>
      <c r="D88" s="55"/>
      <c r="E88" s="43" t="str">
        <f>IF(OR($E$89,$E$90),"YES","NO")</f>
        <v>NO</v>
      </c>
      <c r="F88" s="43" t="str">
        <f>IF(OR($F$89,$F$90),"YES","NO")</f>
        <v>NO</v>
      </c>
      <c r="G88" s="43" t="str">
        <f>IF(OR($G$89,$G$90),"YES","NO")</f>
        <v>NO</v>
      </c>
    </row>
    <row r="89" spans="2:7" ht="21" x14ac:dyDescent="0.25">
      <c r="B89" s="64"/>
      <c r="C89" s="2" t="s">
        <v>175</v>
      </c>
      <c r="D89" s="56"/>
      <c r="E89" s="42" t="b">
        <v>0</v>
      </c>
      <c r="F89" s="42" t="b">
        <v>0</v>
      </c>
      <c r="G89" s="42" t="b">
        <v>0</v>
      </c>
    </row>
    <row r="90" spans="2:7" ht="23.25" customHeight="1" x14ac:dyDescent="0.25">
      <c r="B90" s="65"/>
      <c r="C90" s="41" t="s">
        <v>176</v>
      </c>
      <c r="D90" s="57"/>
      <c r="E90" s="42" t="b">
        <v>0</v>
      </c>
      <c r="F90" s="42" t="b">
        <v>0</v>
      </c>
      <c r="G90" s="42" t="b">
        <v>0</v>
      </c>
    </row>
    <row r="91" spans="2:7" ht="24" x14ac:dyDescent="0.4">
      <c r="B91" s="63">
        <v>9</v>
      </c>
      <c r="C91" s="38" t="s">
        <v>68</v>
      </c>
      <c r="D91" s="55">
        <v>25</v>
      </c>
      <c r="E91" s="34">
        <f>(MIN($E$92,5)+MIN($E$93,5)+MIN($E$94,5)+MIN($E$95,5)+MIN($E$96,5))</f>
        <v>0</v>
      </c>
      <c r="F91" s="34">
        <f>(MIN($F$92,5)+MIN($F$93,5)+MIN($F$94,5)+MIN($F$95,5)+MIN($F$96,5))</f>
        <v>0</v>
      </c>
      <c r="G91" s="34">
        <f>(MIN($G$92,5)+MIN($G$93,5)+MIN($G$94,5)+MIN($G$95,5)+MIN($G$96,5))</f>
        <v>0</v>
      </c>
    </row>
    <row r="92" spans="2:7" ht="19.5" customHeight="1" x14ac:dyDescent="0.25">
      <c r="B92" s="64"/>
      <c r="C92" s="2" t="s">
        <v>182</v>
      </c>
      <c r="D92" s="56"/>
      <c r="E92" s="28">
        <v>0</v>
      </c>
      <c r="F92" s="28">
        <v>0</v>
      </c>
      <c r="G92" s="28">
        <v>0</v>
      </c>
    </row>
    <row r="93" spans="2:7" ht="20.25" customHeight="1" x14ac:dyDescent="0.25">
      <c r="B93" s="64"/>
      <c r="C93" s="2" t="s">
        <v>69</v>
      </c>
      <c r="D93" s="56"/>
      <c r="E93" s="28">
        <v>0</v>
      </c>
      <c r="F93" s="28">
        <v>0</v>
      </c>
      <c r="G93" s="28">
        <v>0</v>
      </c>
    </row>
    <row r="94" spans="2:7" ht="18.75" customHeight="1" x14ac:dyDescent="0.25">
      <c r="B94" s="64"/>
      <c r="C94" s="2" t="s">
        <v>70</v>
      </c>
      <c r="D94" s="56"/>
      <c r="E94" s="28">
        <v>0</v>
      </c>
      <c r="F94" s="28">
        <v>0</v>
      </c>
      <c r="G94" s="28">
        <v>0</v>
      </c>
    </row>
    <row r="95" spans="2:7" ht="18.75" customHeight="1" x14ac:dyDescent="0.25">
      <c r="B95" s="64"/>
      <c r="C95" s="2" t="s">
        <v>71</v>
      </c>
      <c r="D95" s="56"/>
      <c r="E95" s="28">
        <v>0</v>
      </c>
      <c r="F95" s="28">
        <v>0</v>
      </c>
      <c r="G95" s="28">
        <v>0</v>
      </c>
    </row>
    <row r="96" spans="2:7" ht="17.25" customHeight="1" x14ac:dyDescent="0.25">
      <c r="B96" s="65"/>
      <c r="C96" s="2" t="s">
        <v>72</v>
      </c>
      <c r="D96" s="57"/>
      <c r="E96" s="28">
        <v>0</v>
      </c>
      <c r="F96" s="28">
        <v>0</v>
      </c>
      <c r="G96" s="28">
        <v>0</v>
      </c>
    </row>
    <row r="97" spans="2:7" ht="24" x14ac:dyDescent="0.25">
      <c r="B97" s="61" t="s">
        <v>73</v>
      </c>
      <c r="C97" s="62"/>
      <c r="D97" s="26">
        <f>SUM(D17:D96)</f>
        <v>100</v>
      </c>
      <c r="E97" s="27">
        <f>$E$17+$E$42+$E$52+$E$55+$E$58+$E$62+$E$83+$E$91</f>
        <v>0</v>
      </c>
      <c r="F97" s="27">
        <f>$F$17+$F$42+$F$52+$F$55+$F$58+$F$62+$F$83+$F$91</f>
        <v>0</v>
      </c>
      <c r="G97" s="27">
        <f>$G$17+$G$42+$G$52+$G$55+$G$58+$G$62+$G$83+$G$91</f>
        <v>0</v>
      </c>
    </row>
    <row r="99" spans="2:7" s="5" customFormat="1" ht="18.75" x14ac:dyDescent="0.3">
      <c r="C99" s="4" t="s">
        <v>74</v>
      </c>
    </row>
    <row r="100" spans="2:7" s="5" customFormat="1" ht="18.75" x14ac:dyDescent="0.3">
      <c r="C100" s="51" t="s">
        <v>75</v>
      </c>
      <c r="D100" s="51"/>
      <c r="E100" s="51"/>
      <c r="F100" s="51"/>
      <c r="G100" s="51"/>
    </row>
    <row r="101" spans="2:7" s="5" customFormat="1" ht="18.75" customHeight="1" x14ac:dyDescent="0.3">
      <c r="C101" s="51" t="s">
        <v>76</v>
      </c>
      <c r="D101" s="51"/>
      <c r="E101" s="51"/>
      <c r="F101" s="51"/>
      <c r="G101" s="51"/>
    </row>
    <row r="102" spans="2:7" s="5" customFormat="1" ht="18.75" customHeight="1" x14ac:dyDescent="0.3">
      <c r="C102" s="51" t="s">
        <v>77</v>
      </c>
      <c r="D102" s="51"/>
      <c r="E102" s="51"/>
      <c r="F102" s="51"/>
      <c r="G102" s="51"/>
    </row>
    <row r="103" spans="2:7" s="5" customFormat="1" ht="18.75" customHeight="1" x14ac:dyDescent="0.3">
      <c r="C103" s="51" t="s">
        <v>78</v>
      </c>
      <c r="D103" s="51"/>
      <c r="E103" s="51"/>
      <c r="F103" s="51"/>
      <c r="G103" s="51"/>
    </row>
    <row r="104" spans="2:7" ht="60" customHeight="1" x14ac:dyDescent="0.25">
      <c r="C104" s="52" t="s">
        <v>174</v>
      </c>
      <c r="D104" s="52"/>
      <c r="E104" s="52"/>
      <c r="F104" s="52"/>
      <c r="G104" s="52"/>
    </row>
    <row r="105" spans="2:7" x14ac:dyDescent="0.25">
      <c r="C105" s="8"/>
    </row>
    <row r="106" spans="2:7" x14ac:dyDescent="0.25">
      <c r="C106" s="8"/>
    </row>
    <row r="107" spans="2:7" x14ac:dyDescent="0.25">
      <c r="C107" s="8"/>
    </row>
    <row r="108" spans="2:7" x14ac:dyDescent="0.25">
      <c r="C108" s="8"/>
    </row>
    <row r="109" spans="2:7" x14ac:dyDescent="0.25">
      <c r="C109" s="8"/>
    </row>
    <row r="110" spans="2:7" ht="18.75" x14ac:dyDescent="0.3">
      <c r="C110" s="9"/>
    </row>
    <row r="111" spans="2:7" x14ac:dyDescent="0.25">
      <c r="C111" s="8"/>
    </row>
    <row r="112" spans="2:7" ht="18.75" x14ac:dyDescent="0.3">
      <c r="C112" s="9"/>
    </row>
    <row r="113" spans="3:3" x14ac:dyDescent="0.25">
      <c r="C113" s="20"/>
    </row>
    <row r="114" spans="3:3" x14ac:dyDescent="0.25">
      <c r="C114" s="20"/>
    </row>
    <row r="115" spans="3:3" x14ac:dyDescent="0.25">
      <c r="C115" s="20"/>
    </row>
    <row r="116" spans="3:3" x14ac:dyDescent="0.25">
      <c r="C116" s="20"/>
    </row>
    <row r="117" spans="3:3" x14ac:dyDescent="0.25">
      <c r="C117" s="20"/>
    </row>
  </sheetData>
  <sheetProtection algorithmName="SHA-512" hashValue="4pbpfb1oHyFc4cHP0n0iM53aa/TZhBEGUsGSYgCeuRohgBuEWaehM8Do0vdaKtZkNLd9at2Uf49IvHQiC2LXGA==" saltValue="1RwyhvviSh+/7GV1IEExMA==" spinCount="100000" sheet="1" selectLockedCells="1"/>
  <mergeCells count="50">
    <mergeCell ref="B13:C13"/>
    <mergeCell ref="D6:G6"/>
    <mergeCell ref="D7:G7"/>
    <mergeCell ref="D8:G8"/>
    <mergeCell ref="D9:G9"/>
    <mergeCell ref="D10:G10"/>
    <mergeCell ref="D11:G11"/>
    <mergeCell ref="D12:G12"/>
    <mergeCell ref="D13:G13"/>
    <mergeCell ref="B6:C6"/>
    <mergeCell ref="B7:C7"/>
    <mergeCell ref="B8:C8"/>
    <mergeCell ref="B9:C9"/>
    <mergeCell ref="B10:C10"/>
    <mergeCell ref="B3:G4"/>
    <mergeCell ref="C15:C16"/>
    <mergeCell ref="D15:D16"/>
    <mergeCell ref="C86:C87"/>
    <mergeCell ref="B17:B41"/>
    <mergeCell ref="D17:D41"/>
    <mergeCell ref="E15:G15"/>
    <mergeCell ref="B15:B16"/>
    <mergeCell ref="G86:G87"/>
    <mergeCell ref="B11:C11"/>
    <mergeCell ref="B12:C12"/>
    <mergeCell ref="D42:D51"/>
    <mergeCell ref="B52:B54"/>
    <mergeCell ref="D52:D54"/>
    <mergeCell ref="B5:G5"/>
    <mergeCell ref="B42:B51"/>
    <mergeCell ref="E86:E87"/>
    <mergeCell ref="F86:F87"/>
    <mergeCell ref="D55:D57"/>
    <mergeCell ref="D58:D61"/>
    <mergeCell ref="B97:C97"/>
    <mergeCell ref="B83:B87"/>
    <mergeCell ref="D83:D87"/>
    <mergeCell ref="B88:B90"/>
    <mergeCell ref="B58:B61"/>
    <mergeCell ref="B91:B96"/>
    <mergeCell ref="D91:D96"/>
    <mergeCell ref="D88:D90"/>
    <mergeCell ref="B62:B82"/>
    <mergeCell ref="D62:D82"/>
    <mergeCell ref="B55:B57"/>
    <mergeCell ref="C100:G100"/>
    <mergeCell ref="C101:G101"/>
    <mergeCell ref="C102:G102"/>
    <mergeCell ref="C103:G103"/>
    <mergeCell ref="C104:G104"/>
  </mergeCells>
  <conditionalFormatting sqref="E20:G21 E23:G24 E26:G27 E29:G30 E32:G33 E35:G36 E38:G39 E41:G41 E44:G48 E53:G54 E59:G61 E64:G64 E89:G90 E92:G96">
    <cfRule type="cellIs" dxfId="4" priority="10" operator="greaterThan">
      <formula>0</formula>
    </cfRule>
  </conditionalFormatting>
  <conditionalFormatting sqref="E50:G51">
    <cfRule type="cellIs" dxfId="3" priority="6" operator="greaterThan">
      <formula>0</formula>
    </cfRule>
  </conditionalFormatting>
  <conditionalFormatting sqref="E56:G57">
    <cfRule type="cellIs" dxfId="2" priority="5" operator="greaterThan">
      <formula>0</formula>
    </cfRule>
  </conditionalFormatting>
  <conditionalFormatting sqref="E66:G68 E70:G73 E75:G78 E80:G82">
    <cfRule type="cellIs" dxfId="1" priority="4" operator="greaterThan">
      <formula>0</formula>
    </cfRule>
  </conditionalFormatting>
  <conditionalFormatting sqref="E84:G87">
    <cfRule type="cellIs" dxfId="0" priority="3" operator="greaterThan">
      <formula>0</formula>
    </cfRule>
  </conditionalFormatting>
  <conditionalFormatting sqref="E97:G97">
    <cfRule type="colorScale" priority="2">
      <colorScale>
        <cfvo type="num" val="39"/>
        <cfvo type="percentile" val="50"/>
        <cfvo type="num" val="6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00A1-6E35-498E-8BED-B17E89552039}">
  <sheetPr>
    <pageSetUpPr fitToPage="1"/>
  </sheetPr>
  <dimension ref="A2:M94"/>
  <sheetViews>
    <sheetView workbookViewId="0">
      <selection activeCell="E90" sqref="E90"/>
    </sheetView>
  </sheetViews>
  <sheetFormatPr defaultRowHeight="15" x14ac:dyDescent="0.25"/>
  <cols>
    <col min="1" max="1" width="9.140625" style="1"/>
    <col min="2" max="2" width="43.42578125" style="1" bestFit="1" customWidth="1"/>
    <col min="3" max="3" width="50.140625" style="1" customWidth="1"/>
    <col min="4" max="4" width="48.7109375" style="1" customWidth="1"/>
    <col min="5" max="5" width="50.42578125" style="1" customWidth="1"/>
    <col min="6" max="6" width="47.7109375" style="1" customWidth="1"/>
    <col min="7" max="7" width="46.42578125" style="1" customWidth="1"/>
    <col min="8" max="8" width="52.28515625" style="1" customWidth="1"/>
    <col min="9" max="9" width="30.85546875" style="1" bestFit="1" customWidth="1"/>
    <col min="10" max="10" width="37.42578125" style="1" customWidth="1"/>
    <col min="11" max="11" width="36.28515625" style="1" customWidth="1"/>
    <col min="12" max="12" width="33.5703125" style="1" customWidth="1"/>
    <col min="13" max="13" width="20.85546875" style="1" customWidth="1"/>
    <col min="14" max="16384" width="9.140625" style="1"/>
  </cols>
  <sheetData>
    <row r="2" spans="1:13" ht="18.75" x14ac:dyDescent="0.3">
      <c r="A2" s="4">
        <v>1</v>
      </c>
      <c r="B2" s="88" t="s">
        <v>79</v>
      </c>
      <c r="C2" s="88"/>
    </row>
    <row r="3" spans="1:13" ht="18.75" x14ac:dyDescent="0.3">
      <c r="A3" s="4"/>
      <c r="B3" s="90" t="s">
        <v>80</v>
      </c>
      <c r="C3" s="90"/>
      <c r="D3" s="90"/>
      <c r="E3" s="90"/>
      <c r="F3" s="90"/>
      <c r="G3" s="90"/>
      <c r="H3" s="90"/>
      <c r="I3" s="90"/>
      <c r="J3" s="90"/>
    </row>
    <row r="4" spans="1:13" ht="18.75" x14ac:dyDescent="0.25">
      <c r="B4" s="11"/>
      <c r="C4" s="11"/>
    </row>
    <row r="5" spans="1:13" ht="18.75" x14ac:dyDescent="0.25">
      <c r="B5" s="88" t="s">
        <v>81</v>
      </c>
      <c r="C5" s="88"/>
    </row>
    <row r="6" spans="1:13" ht="15.75" x14ac:dyDescent="0.25">
      <c r="B6" s="44" t="s">
        <v>82</v>
      </c>
      <c r="C6" s="86" t="s">
        <v>83</v>
      </c>
      <c r="D6" s="87"/>
      <c r="E6" s="86" t="s">
        <v>84</v>
      </c>
      <c r="F6" s="87"/>
      <c r="G6" s="86" t="s">
        <v>85</v>
      </c>
      <c r="H6" s="87"/>
      <c r="I6" s="86" t="s">
        <v>86</v>
      </c>
      <c r="J6" s="87"/>
      <c r="K6" s="86" t="s">
        <v>87</v>
      </c>
      <c r="L6" s="87"/>
      <c r="M6" s="44" t="s">
        <v>88</v>
      </c>
    </row>
    <row r="7" spans="1:13" ht="15.75" x14ac:dyDescent="0.25">
      <c r="B7" s="44"/>
      <c r="C7" s="86" t="s">
        <v>89</v>
      </c>
      <c r="D7" s="87"/>
      <c r="E7" s="86" t="s">
        <v>89</v>
      </c>
      <c r="F7" s="87"/>
      <c r="G7" s="86" t="s">
        <v>89</v>
      </c>
      <c r="H7" s="87"/>
      <c r="I7" s="86" t="s">
        <v>89</v>
      </c>
      <c r="J7" s="87"/>
      <c r="K7" s="86" t="s">
        <v>89</v>
      </c>
      <c r="L7" s="87"/>
      <c r="M7" s="44"/>
    </row>
    <row r="8" spans="1:13" ht="15.75" x14ac:dyDescent="0.25">
      <c r="B8" s="44"/>
      <c r="C8" s="44" t="s">
        <v>90</v>
      </c>
      <c r="D8" s="44" t="s">
        <v>91</v>
      </c>
      <c r="E8" s="44" t="s">
        <v>90</v>
      </c>
      <c r="F8" s="44" t="s">
        <v>91</v>
      </c>
      <c r="G8" s="44" t="s">
        <v>90</v>
      </c>
      <c r="H8" s="44" t="s">
        <v>91</v>
      </c>
      <c r="I8" s="44" t="s">
        <v>90</v>
      </c>
      <c r="J8" s="44" t="s">
        <v>91</v>
      </c>
      <c r="K8" s="44" t="s">
        <v>90</v>
      </c>
      <c r="L8" s="44" t="s">
        <v>91</v>
      </c>
      <c r="M8" s="45"/>
    </row>
    <row r="9" spans="1:13" ht="15.75" x14ac:dyDescent="0.25">
      <c r="B9" s="13">
        <v>2023</v>
      </c>
      <c r="C9" s="14"/>
      <c r="D9" s="14"/>
      <c r="E9" s="14"/>
      <c r="F9" s="14"/>
      <c r="G9" s="14"/>
      <c r="H9" s="14"/>
      <c r="I9" s="10"/>
      <c r="J9" s="10"/>
      <c r="K9" s="10"/>
      <c r="L9" s="10"/>
      <c r="M9" s="10"/>
    </row>
    <row r="10" spans="1:13" ht="15.75" x14ac:dyDescent="0.25">
      <c r="B10" s="13">
        <v>2024</v>
      </c>
      <c r="C10" s="14"/>
      <c r="D10" s="14"/>
      <c r="E10" s="14"/>
      <c r="F10" s="14"/>
      <c r="G10" s="14"/>
      <c r="H10" s="14"/>
      <c r="I10" s="10"/>
      <c r="J10" s="10"/>
      <c r="K10" s="10"/>
      <c r="L10" s="10"/>
      <c r="M10" s="10"/>
    </row>
    <row r="11" spans="1:13" ht="15.75" x14ac:dyDescent="0.25">
      <c r="B11" s="13">
        <v>2025</v>
      </c>
      <c r="C11" s="14"/>
      <c r="D11" s="14"/>
      <c r="E11" s="14"/>
      <c r="F11" s="14"/>
      <c r="G11" s="14"/>
      <c r="H11" s="14"/>
      <c r="I11" s="10"/>
      <c r="J11" s="10"/>
      <c r="K11" s="10"/>
      <c r="L11" s="10"/>
      <c r="M11" s="10"/>
    </row>
    <row r="13" spans="1:13" ht="18.75" x14ac:dyDescent="0.25">
      <c r="B13" s="88" t="s">
        <v>92</v>
      </c>
      <c r="C13" s="88"/>
    </row>
    <row r="14" spans="1:13" ht="47.25" x14ac:dyDescent="0.25">
      <c r="B14" s="44" t="s">
        <v>82</v>
      </c>
      <c r="C14" s="44" t="s">
        <v>93</v>
      </c>
      <c r="D14" s="44" t="s">
        <v>94</v>
      </c>
      <c r="E14" s="44" t="s">
        <v>95</v>
      </c>
      <c r="F14" s="44" t="s">
        <v>96</v>
      </c>
      <c r="G14" s="44" t="s">
        <v>97</v>
      </c>
      <c r="H14" s="44" t="s">
        <v>98</v>
      </c>
      <c r="I14" s="44" t="s">
        <v>99</v>
      </c>
      <c r="J14" s="44" t="s">
        <v>100</v>
      </c>
      <c r="K14" s="44" t="s">
        <v>101</v>
      </c>
      <c r="L14" s="44" t="s">
        <v>102</v>
      </c>
      <c r="M14" s="44" t="s">
        <v>88</v>
      </c>
    </row>
    <row r="15" spans="1:13" ht="15.75" x14ac:dyDescent="0.25">
      <c r="B15" s="13">
        <v>2023</v>
      </c>
      <c r="C15" s="14"/>
      <c r="D15" s="14"/>
      <c r="E15" s="14"/>
      <c r="F15" s="14"/>
      <c r="G15" s="14"/>
      <c r="H15" s="14"/>
      <c r="I15" s="10"/>
      <c r="J15" s="10"/>
      <c r="K15" s="10"/>
      <c r="L15" s="10"/>
      <c r="M15" s="10"/>
    </row>
    <row r="16" spans="1:13" ht="15.75" x14ac:dyDescent="0.25">
      <c r="B16" s="13">
        <v>2024</v>
      </c>
      <c r="C16" s="14"/>
      <c r="D16" s="14"/>
      <c r="E16" s="14"/>
      <c r="F16" s="14"/>
      <c r="G16" s="14"/>
      <c r="H16" s="14"/>
      <c r="I16" s="10"/>
      <c r="J16" s="10"/>
      <c r="K16" s="10"/>
      <c r="L16" s="10"/>
      <c r="M16" s="10"/>
    </row>
    <row r="17" spans="1:13" ht="15.75" x14ac:dyDescent="0.25">
      <c r="B17" s="13">
        <v>2025</v>
      </c>
      <c r="C17" s="14"/>
      <c r="D17" s="14"/>
      <c r="E17" s="14"/>
      <c r="F17" s="14"/>
      <c r="G17" s="14"/>
      <c r="H17" s="14"/>
      <c r="I17" s="10"/>
      <c r="J17" s="10"/>
      <c r="K17" s="10"/>
      <c r="L17" s="10"/>
      <c r="M17" s="10"/>
    </row>
    <row r="18" spans="1:13" ht="15.75" x14ac:dyDescent="0.25">
      <c r="B18" s="15"/>
      <c r="C18" s="16"/>
      <c r="D18" s="16"/>
      <c r="E18" s="16"/>
      <c r="F18" s="16"/>
      <c r="G18" s="16"/>
      <c r="H18" s="16"/>
    </row>
    <row r="19" spans="1:13" ht="18.75" x14ac:dyDescent="0.25">
      <c r="B19" s="88" t="s">
        <v>103</v>
      </c>
      <c r="C19" s="88"/>
    </row>
    <row r="20" spans="1:13" ht="15.75" x14ac:dyDescent="0.25">
      <c r="B20" s="44" t="s">
        <v>82</v>
      </c>
      <c r="C20" s="44" t="s">
        <v>104</v>
      </c>
      <c r="D20" s="44" t="s">
        <v>105</v>
      </c>
      <c r="E20" s="44" t="s">
        <v>106</v>
      </c>
      <c r="F20" s="44" t="s">
        <v>107</v>
      </c>
      <c r="G20" s="44" t="s">
        <v>108</v>
      </c>
      <c r="H20" s="44" t="s">
        <v>109</v>
      </c>
      <c r="I20" s="44" t="s">
        <v>110</v>
      </c>
      <c r="J20" s="44" t="s">
        <v>88</v>
      </c>
      <c r="K20" s="12"/>
      <c r="L20" s="12"/>
      <c r="M20" s="12"/>
    </row>
    <row r="21" spans="1:13" ht="15.75" x14ac:dyDescent="0.25">
      <c r="B21" s="13">
        <v>2023</v>
      </c>
      <c r="C21" s="14"/>
      <c r="D21" s="14"/>
      <c r="E21" s="14"/>
      <c r="F21" s="14"/>
      <c r="G21" s="14"/>
      <c r="H21" s="14"/>
      <c r="I21" s="10"/>
      <c r="J21" s="10"/>
      <c r="K21" s="17"/>
      <c r="L21" s="17"/>
      <c r="M21" s="17"/>
    </row>
    <row r="22" spans="1:13" ht="15.75" x14ac:dyDescent="0.25">
      <c r="B22" s="13">
        <v>2024</v>
      </c>
      <c r="C22" s="14"/>
      <c r="D22" s="14"/>
      <c r="E22" s="14"/>
      <c r="F22" s="14"/>
      <c r="G22" s="14"/>
      <c r="H22" s="14"/>
      <c r="I22" s="10"/>
      <c r="J22" s="10"/>
      <c r="K22" s="17"/>
      <c r="L22" s="17"/>
      <c r="M22" s="17"/>
    </row>
    <row r="23" spans="1:13" ht="15.75" x14ac:dyDescent="0.25">
      <c r="B23" s="13">
        <v>2025</v>
      </c>
      <c r="C23" s="14"/>
      <c r="D23" s="14"/>
      <c r="E23" s="14"/>
      <c r="F23" s="14"/>
      <c r="G23" s="14"/>
      <c r="H23" s="14"/>
      <c r="I23" s="10"/>
      <c r="J23" s="10"/>
      <c r="K23" s="17"/>
      <c r="L23" s="17"/>
      <c r="M23" s="17"/>
    </row>
    <row r="24" spans="1:13" ht="15.75" x14ac:dyDescent="0.25">
      <c r="B24" s="15"/>
      <c r="C24" s="16"/>
      <c r="D24" s="16"/>
      <c r="E24" s="16"/>
      <c r="F24" s="16"/>
      <c r="G24" s="16"/>
      <c r="H24" s="16"/>
    </row>
    <row r="25" spans="1:13" ht="18.75" x14ac:dyDescent="0.3">
      <c r="A25" s="4">
        <v>2</v>
      </c>
      <c r="B25" s="88" t="s">
        <v>111</v>
      </c>
      <c r="C25" s="88"/>
      <c r="D25" s="16"/>
      <c r="E25" s="16"/>
      <c r="F25" s="16"/>
      <c r="G25" s="16"/>
      <c r="H25" s="16"/>
    </row>
    <row r="26" spans="1:13" x14ac:dyDescent="0.25">
      <c r="B26" s="89"/>
      <c r="C26" s="89"/>
      <c r="D26" s="89"/>
      <c r="E26" s="89"/>
      <c r="F26" s="89"/>
      <c r="G26" s="89"/>
    </row>
    <row r="27" spans="1:13" ht="18.75" x14ac:dyDescent="0.25">
      <c r="B27" s="88" t="s">
        <v>112</v>
      </c>
      <c r="C27" s="88"/>
    </row>
    <row r="28" spans="1:13" ht="15.75" x14ac:dyDescent="0.25">
      <c r="B28" s="44" t="s">
        <v>82</v>
      </c>
      <c r="C28" s="44" t="s">
        <v>113</v>
      </c>
      <c r="D28" s="44" t="s">
        <v>114</v>
      </c>
      <c r="E28" s="44" t="s">
        <v>115</v>
      </c>
      <c r="F28" s="44" t="s">
        <v>116</v>
      </c>
      <c r="G28" s="44" t="s">
        <v>117</v>
      </c>
      <c r="H28" s="44" t="s">
        <v>118</v>
      </c>
      <c r="I28" s="44" t="s">
        <v>88</v>
      </c>
    </row>
    <row r="29" spans="1:13" ht="15.75" x14ac:dyDescent="0.25">
      <c r="B29" s="13">
        <v>2023</v>
      </c>
      <c r="C29" s="14"/>
      <c r="D29" s="14"/>
      <c r="E29" s="14"/>
      <c r="F29" s="14"/>
      <c r="G29" s="14"/>
      <c r="H29" s="14"/>
      <c r="I29" s="10"/>
    </row>
    <row r="30" spans="1:13" ht="15.75" x14ac:dyDescent="0.25">
      <c r="B30" s="13">
        <v>2024</v>
      </c>
      <c r="C30" s="14"/>
      <c r="D30" s="14"/>
      <c r="E30" s="14"/>
      <c r="F30" s="14"/>
      <c r="G30" s="14"/>
      <c r="H30" s="14"/>
      <c r="I30" s="10"/>
    </row>
    <row r="31" spans="1:13" ht="15.75" x14ac:dyDescent="0.25">
      <c r="B31" s="13">
        <v>2025</v>
      </c>
      <c r="C31" s="14"/>
      <c r="D31" s="14"/>
      <c r="E31" s="14"/>
      <c r="F31" s="14"/>
      <c r="G31" s="14"/>
      <c r="H31" s="14"/>
      <c r="I31" s="10"/>
    </row>
    <row r="32" spans="1:13" ht="15.75" x14ac:dyDescent="0.25">
      <c r="B32" s="15"/>
      <c r="C32" s="16"/>
      <c r="D32" s="16"/>
      <c r="E32" s="16"/>
      <c r="F32" s="16"/>
      <c r="G32" s="16"/>
      <c r="H32" s="16"/>
    </row>
    <row r="33" spans="1:9" ht="18.75" x14ac:dyDescent="0.3">
      <c r="A33" s="4">
        <v>3</v>
      </c>
      <c r="B33" s="88" t="s">
        <v>119</v>
      </c>
      <c r="C33" s="88"/>
      <c r="D33" s="16"/>
      <c r="E33" s="16"/>
      <c r="F33" s="16"/>
      <c r="G33" s="16"/>
      <c r="H33" s="16"/>
    </row>
    <row r="34" spans="1:9" ht="15.75" x14ac:dyDescent="0.25">
      <c r="B34" s="44" t="s">
        <v>82</v>
      </c>
      <c r="C34" s="44" t="s">
        <v>113</v>
      </c>
      <c r="D34" s="44" t="s">
        <v>114</v>
      </c>
      <c r="E34" s="44" t="s">
        <v>120</v>
      </c>
      <c r="F34" s="44" t="s">
        <v>121</v>
      </c>
      <c r="G34" s="44" t="s">
        <v>117</v>
      </c>
      <c r="H34" s="44" t="s">
        <v>118</v>
      </c>
    </row>
    <row r="35" spans="1:9" ht="15.75" x14ac:dyDescent="0.25">
      <c r="B35" s="13">
        <v>2023</v>
      </c>
      <c r="C35" s="14"/>
      <c r="D35" s="14"/>
      <c r="E35" s="14"/>
      <c r="F35" s="14"/>
      <c r="G35" s="14"/>
      <c r="H35" s="14"/>
    </row>
    <row r="36" spans="1:9" ht="15.75" x14ac:dyDescent="0.25">
      <c r="B36" s="13">
        <v>2024</v>
      </c>
      <c r="C36" s="14"/>
      <c r="D36" s="14"/>
      <c r="E36" s="14"/>
      <c r="F36" s="14"/>
      <c r="G36" s="14"/>
      <c r="H36" s="14"/>
    </row>
    <row r="37" spans="1:9" ht="15.75" x14ac:dyDescent="0.25">
      <c r="B37" s="13">
        <v>2025</v>
      </c>
      <c r="C37" s="14"/>
      <c r="D37" s="14"/>
      <c r="E37" s="14"/>
      <c r="F37" s="14"/>
      <c r="G37" s="14"/>
      <c r="H37" s="14"/>
    </row>
    <row r="38" spans="1:9" ht="15.75" x14ac:dyDescent="0.25">
      <c r="B38" s="15"/>
      <c r="C38" s="16"/>
      <c r="D38" s="16"/>
      <c r="E38" s="16"/>
      <c r="F38" s="16"/>
      <c r="G38" s="16"/>
      <c r="H38" s="16"/>
    </row>
    <row r="39" spans="1:9" ht="18.75" x14ac:dyDescent="0.3">
      <c r="A39" s="4">
        <v>4</v>
      </c>
      <c r="B39" s="88" t="s">
        <v>122</v>
      </c>
      <c r="C39" s="88"/>
      <c r="D39" s="16"/>
      <c r="E39" s="16"/>
      <c r="F39" s="16"/>
      <c r="G39" s="16"/>
      <c r="H39" s="16"/>
    </row>
    <row r="40" spans="1:9" ht="31.5" x14ac:dyDescent="0.25">
      <c r="B40" s="44" t="s">
        <v>82</v>
      </c>
      <c r="C40" s="44" t="s">
        <v>123</v>
      </c>
      <c r="D40" s="44" t="s">
        <v>124</v>
      </c>
      <c r="E40" s="44" t="s">
        <v>125</v>
      </c>
      <c r="F40" s="44" t="s">
        <v>126</v>
      </c>
      <c r="G40" s="44" t="s">
        <v>127</v>
      </c>
      <c r="H40" s="44" t="s">
        <v>128</v>
      </c>
      <c r="I40" s="44" t="s">
        <v>88</v>
      </c>
    </row>
    <row r="41" spans="1:9" ht="15.75" x14ac:dyDescent="0.25">
      <c r="B41" s="13">
        <v>2023</v>
      </c>
      <c r="C41" s="14"/>
      <c r="D41" s="14"/>
      <c r="E41" s="14"/>
      <c r="F41" s="14"/>
      <c r="G41" s="14"/>
      <c r="H41" s="14"/>
      <c r="I41" s="10"/>
    </row>
    <row r="42" spans="1:9" ht="15.75" x14ac:dyDescent="0.25">
      <c r="B42" s="13">
        <v>2024</v>
      </c>
      <c r="C42" s="14"/>
      <c r="D42" s="14"/>
      <c r="E42" s="14"/>
      <c r="F42" s="14"/>
      <c r="G42" s="14"/>
      <c r="H42" s="14"/>
      <c r="I42" s="10"/>
    </row>
    <row r="43" spans="1:9" ht="15.75" x14ac:dyDescent="0.25">
      <c r="B43" s="13">
        <v>2025</v>
      </c>
      <c r="C43" s="14"/>
      <c r="D43" s="14"/>
      <c r="E43" s="14"/>
      <c r="F43" s="14"/>
      <c r="G43" s="14"/>
      <c r="H43" s="14"/>
      <c r="I43" s="10"/>
    </row>
    <row r="44" spans="1:9" ht="15.75" x14ac:dyDescent="0.25">
      <c r="B44" s="15"/>
      <c r="C44" s="16"/>
      <c r="D44" s="16"/>
      <c r="E44" s="16"/>
      <c r="F44" s="16"/>
      <c r="G44" s="16"/>
      <c r="H44" s="16"/>
    </row>
    <row r="45" spans="1:9" s="17" customFormat="1" ht="18.75" x14ac:dyDescent="0.3">
      <c r="A45" s="4">
        <v>5</v>
      </c>
      <c r="B45" s="92" t="s">
        <v>129</v>
      </c>
      <c r="C45" s="92"/>
      <c r="D45" s="92"/>
      <c r="E45" s="92"/>
      <c r="F45" s="92"/>
      <c r="G45" s="92"/>
      <c r="H45" s="92"/>
    </row>
    <row r="47" spans="1:9" s="19" customFormat="1" ht="15.75" x14ac:dyDescent="0.25">
      <c r="B47" s="44" t="s">
        <v>82</v>
      </c>
      <c r="C47" s="44" t="s">
        <v>130</v>
      </c>
      <c r="D47" s="86" t="s">
        <v>131</v>
      </c>
      <c r="E47" s="87"/>
      <c r="F47" s="94" t="s">
        <v>132</v>
      </c>
      <c r="G47" s="94"/>
      <c r="H47" s="44" t="s">
        <v>88</v>
      </c>
    </row>
    <row r="48" spans="1:9" s="17" customFormat="1" ht="15.75" x14ac:dyDescent="0.25">
      <c r="B48" s="13">
        <v>2023</v>
      </c>
      <c r="C48" s="14"/>
      <c r="D48" s="95"/>
      <c r="E48" s="96"/>
      <c r="F48" s="97"/>
      <c r="G48" s="97"/>
      <c r="H48" s="10"/>
    </row>
    <row r="49" spans="1:9" s="17" customFormat="1" ht="15.75" x14ac:dyDescent="0.25">
      <c r="B49" s="13">
        <v>2024</v>
      </c>
      <c r="C49" s="14"/>
      <c r="D49" s="95"/>
      <c r="E49" s="96"/>
      <c r="F49" s="97"/>
      <c r="G49" s="97"/>
      <c r="H49" s="10"/>
    </row>
    <row r="50" spans="1:9" s="17" customFormat="1" ht="15.75" x14ac:dyDescent="0.25">
      <c r="B50" s="13">
        <v>2025</v>
      </c>
      <c r="C50" s="14"/>
      <c r="D50" s="95"/>
      <c r="E50" s="96"/>
      <c r="F50" s="97"/>
      <c r="G50" s="97"/>
      <c r="H50" s="10"/>
    </row>
    <row r="51" spans="1:9" s="17" customFormat="1" ht="15.75" x14ac:dyDescent="0.25">
      <c r="B51" s="15"/>
      <c r="C51" s="16"/>
      <c r="D51" s="16"/>
      <c r="E51" s="16"/>
      <c r="F51" s="16"/>
      <c r="G51" s="16"/>
      <c r="H51" s="1"/>
    </row>
    <row r="52" spans="1:9" ht="18.75" x14ac:dyDescent="0.3">
      <c r="A52" s="4">
        <v>6</v>
      </c>
      <c r="B52" s="88" t="s">
        <v>133</v>
      </c>
      <c r="C52" s="88"/>
      <c r="D52" s="16"/>
      <c r="E52" s="16"/>
      <c r="F52" s="16"/>
      <c r="G52" s="16"/>
      <c r="H52" s="16"/>
    </row>
    <row r="53" spans="1:9" ht="31.5" x14ac:dyDescent="0.25">
      <c r="B53" s="44" t="s">
        <v>82</v>
      </c>
      <c r="C53" s="44" t="s">
        <v>134</v>
      </c>
      <c r="D53" s="44" t="s">
        <v>135</v>
      </c>
      <c r="E53" s="44" t="s">
        <v>136</v>
      </c>
      <c r="F53" s="44" t="s">
        <v>137</v>
      </c>
      <c r="G53" s="44" t="s">
        <v>138</v>
      </c>
      <c r="H53" s="44" t="s">
        <v>139</v>
      </c>
      <c r="I53" s="44" t="s">
        <v>88</v>
      </c>
    </row>
    <row r="54" spans="1:9" ht="15.75" x14ac:dyDescent="0.25">
      <c r="B54" s="13">
        <v>2023</v>
      </c>
      <c r="C54" s="14"/>
      <c r="D54" s="14"/>
      <c r="E54" s="14"/>
      <c r="F54" s="14"/>
      <c r="G54" s="14"/>
      <c r="H54" s="14"/>
      <c r="I54" s="10"/>
    </row>
    <row r="55" spans="1:9" ht="15.75" x14ac:dyDescent="0.25">
      <c r="B55" s="13">
        <v>2024</v>
      </c>
      <c r="C55" s="14"/>
      <c r="D55" s="14"/>
      <c r="E55" s="14"/>
      <c r="F55" s="14"/>
      <c r="G55" s="14"/>
      <c r="H55" s="14"/>
      <c r="I55" s="10"/>
    </row>
    <row r="56" spans="1:9" ht="15.75" x14ac:dyDescent="0.25">
      <c r="B56" s="13">
        <v>2025</v>
      </c>
      <c r="C56" s="14"/>
      <c r="D56" s="14"/>
      <c r="E56" s="14"/>
      <c r="F56" s="14"/>
      <c r="G56" s="14"/>
      <c r="H56" s="14"/>
      <c r="I56" s="10"/>
    </row>
    <row r="57" spans="1:9" s="17" customFormat="1" x14ac:dyDescent="0.25"/>
    <row r="58" spans="1:9" ht="18.75" x14ac:dyDescent="0.3">
      <c r="A58" s="4">
        <v>7</v>
      </c>
      <c r="B58" s="91" t="s">
        <v>140</v>
      </c>
      <c r="C58" s="91"/>
      <c r="D58" s="91"/>
      <c r="E58" s="91"/>
      <c r="F58" s="16"/>
      <c r="G58" s="16"/>
      <c r="H58" s="16"/>
    </row>
    <row r="59" spans="1:9" ht="31.5" x14ac:dyDescent="0.25">
      <c r="B59" s="44" t="s">
        <v>82</v>
      </c>
      <c r="C59" s="44" t="s">
        <v>141</v>
      </c>
      <c r="D59" s="44" t="s">
        <v>142</v>
      </c>
      <c r="E59" s="44" t="s">
        <v>143</v>
      </c>
      <c r="F59" s="44" t="s">
        <v>144</v>
      </c>
      <c r="G59" s="44" t="s">
        <v>145</v>
      </c>
      <c r="H59" s="44" t="s">
        <v>139</v>
      </c>
      <c r="I59" s="44" t="s">
        <v>88</v>
      </c>
    </row>
    <row r="60" spans="1:9" ht="15.75" x14ac:dyDescent="0.25">
      <c r="B60" s="13">
        <v>2023</v>
      </c>
      <c r="C60" s="14"/>
      <c r="D60" s="14"/>
      <c r="E60" s="14"/>
      <c r="F60" s="14"/>
      <c r="G60" s="14"/>
      <c r="H60" s="14"/>
      <c r="I60" s="10"/>
    </row>
    <row r="61" spans="1:9" ht="15.75" x14ac:dyDescent="0.25">
      <c r="B61" s="13">
        <v>2024</v>
      </c>
      <c r="C61" s="14"/>
      <c r="D61" s="14"/>
      <c r="E61" s="14"/>
      <c r="F61" s="14"/>
      <c r="G61" s="14"/>
      <c r="H61" s="14"/>
      <c r="I61" s="10"/>
    </row>
    <row r="62" spans="1:9" ht="15.75" x14ac:dyDescent="0.25">
      <c r="B62" s="13">
        <v>2025</v>
      </c>
      <c r="C62" s="14"/>
      <c r="D62" s="14"/>
      <c r="E62" s="14"/>
      <c r="F62" s="14"/>
      <c r="G62" s="14"/>
      <c r="H62" s="14"/>
      <c r="I62" s="10"/>
    </row>
    <row r="63" spans="1:9" ht="15.75" x14ac:dyDescent="0.25">
      <c r="B63" s="15"/>
      <c r="C63" s="16"/>
      <c r="D63" s="16"/>
      <c r="E63" s="16"/>
      <c r="F63" s="16"/>
      <c r="G63" s="16"/>
      <c r="H63" s="16"/>
    </row>
    <row r="64" spans="1:9" s="17" customFormat="1" ht="18.75" x14ac:dyDescent="0.3">
      <c r="A64" s="4">
        <v>8</v>
      </c>
      <c r="B64" s="92" t="s">
        <v>146</v>
      </c>
      <c r="C64" s="92"/>
      <c r="D64" s="92"/>
      <c r="E64" s="92"/>
      <c r="F64" s="92"/>
      <c r="G64" s="92"/>
      <c r="H64" s="92"/>
    </row>
    <row r="65" spans="1:9" s="17" customFormat="1" x14ac:dyDescent="0.25">
      <c r="B65" s="93" t="s">
        <v>147</v>
      </c>
      <c r="C65" s="93"/>
      <c r="D65" s="93"/>
      <c r="E65" s="93"/>
      <c r="F65" s="93"/>
      <c r="G65" s="93"/>
      <c r="H65" s="93"/>
    </row>
    <row r="66" spans="1:9" s="17" customFormat="1" x14ac:dyDescent="0.25"/>
    <row r="67" spans="1:9" ht="15.75" x14ac:dyDescent="0.25">
      <c r="B67" s="44" t="s">
        <v>82</v>
      </c>
      <c r="C67" s="44" t="s">
        <v>148</v>
      </c>
      <c r="D67" s="44" t="s">
        <v>149</v>
      </c>
      <c r="E67" s="44" t="s">
        <v>150</v>
      </c>
      <c r="F67" s="44" t="s">
        <v>88</v>
      </c>
      <c r="G67" s="12"/>
      <c r="H67" s="12"/>
      <c r="I67" s="12"/>
    </row>
    <row r="68" spans="1:9" s="17" customFormat="1" ht="15.75" x14ac:dyDescent="0.25">
      <c r="B68" s="13">
        <v>2023</v>
      </c>
      <c r="C68" s="14"/>
      <c r="D68" s="14"/>
      <c r="E68" s="14"/>
      <c r="F68" s="14"/>
      <c r="G68" s="16"/>
      <c r="H68" s="16"/>
      <c r="I68" s="1"/>
    </row>
    <row r="69" spans="1:9" s="17" customFormat="1" ht="15.75" x14ac:dyDescent="0.25">
      <c r="B69" s="13">
        <v>2024</v>
      </c>
      <c r="C69" s="14"/>
      <c r="D69" s="14"/>
      <c r="E69" s="14"/>
      <c r="F69" s="14"/>
      <c r="G69" s="16"/>
      <c r="H69" s="16"/>
      <c r="I69" s="1"/>
    </row>
    <row r="70" spans="1:9" s="17" customFormat="1" ht="15.75" x14ac:dyDescent="0.25">
      <c r="B70" s="13">
        <v>2025</v>
      </c>
      <c r="C70" s="14"/>
      <c r="D70" s="14"/>
      <c r="E70" s="14"/>
      <c r="F70" s="14"/>
      <c r="G70" s="16"/>
      <c r="H70" s="16"/>
      <c r="I70" s="1"/>
    </row>
    <row r="72" spans="1:9" ht="18.75" x14ac:dyDescent="0.3">
      <c r="A72" s="4">
        <v>9</v>
      </c>
      <c r="B72" s="9" t="s">
        <v>151</v>
      </c>
    </row>
    <row r="73" spans="1:9" s="18" customFormat="1" x14ac:dyDescent="0.25">
      <c r="B73" s="93" t="s">
        <v>152</v>
      </c>
      <c r="C73" s="93"/>
      <c r="D73" s="93"/>
      <c r="E73" s="93"/>
      <c r="F73" s="93"/>
      <c r="G73" s="93"/>
      <c r="H73" s="93"/>
    </row>
    <row r="74" spans="1:9" s="17" customFormat="1" x14ac:dyDescent="0.25"/>
    <row r="75" spans="1:9" ht="31.5" x14ac:dyDescent="0.25">
      <c r="B75" s="44" t="s">
        <v>82</v>
      </c>
      <c r="C75" s="44" t="s">
        <v>153</v>
      </c>
      <c r="D75" s="44" t="s">
        <v>154</v>
      </c>
      <c r="E75" s="44" t="s">
        <v>155</v>
      </c>
      <c r="F75" s="44" t="s">
        <v>156</v>
      </c>
      <c r="G75" s="44" t="s">
        <v>157</v>
      </c>
    </row>
    <row r="76" spans="1:9" s="17" customFormat="1" ht="15.75" x14ac:dyDescent="0.25">
      <c r="B76" s="13">
        <v>2023</v>
      </c>
      <c r="C76" s="14"/>
      <c r="D76" s="14"/>
      <c r="E76" s="14"/>
      <c r="F76" s="14"/>
      <c r="G76" s="14"/>
    </row>
    <row r="77" spans="1:9" s="17" customFormat="1" ht="15.75" x14ac:dyDescent="0.25">
      <c r="B77" s="13">
        <v>2024</v>
      </c>
      <c r="C77" s="14"/>
      <c r="D77" s="14"/>
      <c r="E77" s="14"/>
      <c r="F77" s="14"/>
      <c r="G77" s="14"/>
    </row>
    <row r="78" spans="1:9" s="17" customFormat="1" ht="15.75" x14ac:dyDescent="0.25">
      <c r="B78" s="13">
        <v>2025</v>
      </c>
      <c r="C78" s="14"/>
      <c r="D78" s="14"/>
      <c r="E78" s="14"/>
      <c r="F78" s="14"/>
      <c r="G78" s="14"/>
    </row>
    <row r="79" spans="1:9" s="17" customFormat="1" x14ac:dyDescent="0.25"/>
    <row r="80" spans="1:9" ht="15.75" x14ac:dyDescent="0.25">
      <c r="B80" s="15"/>
      <c r="C80" s="16"/>
      <c r="D80" s="16"/>
      <c r="E80" s="16"/>
      <c r="F80" s="16"/>
      <c r="G80" s="16"/>
      <c r="H80" s="16"/>
    </row>
    <row r="81" spans="1:9" s="17" customFormat="1" ht="18.75" x14ac:dyDescent="0.3">
      <c r="A81" s="4">
        <v>10</v>
      </c>
      <c r="B81" s="92" t="s">
        <v>177</v>
      </c>
      <c r="C81" s="92"/>
      <c r="D81" s="92"/>
      <c r="E81" s="92"/>
      <c r="F81" s="92"/>
      <c r="G81" s="92"/>
      <c r="H81" s="92"/>
    </row>
    <row r="82" spans="1:9" s="17" customFormat="1" x14ac:dyDescent="0.25">
      <c r="B82" s="93"/>
      <c r="C82" s="93"/>
      <c r="D82" s="93"/>
      <c r="E82" s="93"/>
      <c r="F82" s="93"/>
      <c r="G82" s="93"/>
      <c r="H82" s="93"/>
    </row>
    <row r="83" spans="1:9" ht="15.75" x14ac:dyDescent="0.25">
      <c r="B83" s="44" t="s">
        <v>82</v>
      </c>
      <c r="C83" s="44" t="s">
        <v>178</v>
      </c>
      <c r="D83" s="44" t="s">
        <v>179</v>
      </c>
      <c r="E83" s="44" t="s">
        <v>150</v>
      </c>
      <c r="F83" s="44" t="s">
        <v>88</v>
      </c>
      <c r="G83" s="12"/>
      <c r="H83" s="12"/>
      <c r="I83" s="12"/>
    </row>
    <row r="84" spans="1:9" s="17" customFormat="1" ht="15.75" x14ac:dyDescent="0.25">
      <c r="B84" s="13">
        <v>2023</v>
      </c>
      <c r="C84" s="14"/>
      <c r="D84" s="14"/>
      <c r="E84" s="14"/>
      <c r="F84" s="14"/>
      <c r="G84" s="16"/>
      <c r="H84" s="16"/>
      <c r="I84" s="1"/>
    </row>
    <row r="85" spans="1:9" s="17" customFormat="1" ht="15.75" x14ac:dyDescent="0.25">
      <c r="B85" s="13">
        <v>2024</v>
      </c>
      <c r="C85" s="14"/>
      <c r="D85" s="14"/>
      <c r="E85" s="14"/>
      <c r="F85" s="14"/>
      <c r="G85" s="16"/>
      <c r="H85" s="16"/>
      <c r="I85" s="1"/>
    </row>
    <row r="86" spans="1:9" s="17" customFormat="1" ht="15.75" x14ac:dyDescent="0.25">
      <c r="B86" s="13">
        <v>2025</v>
      </c>
      <c r="C86" s="14"/>
      <c r="D86" s="14"/>
      <c r="E86" s="14"/>
      <c r="F86" s="14"/>
      <c r="G86" s="16"/>
      <c r="H86" s="16"/>
      <c r="I86" s="1"/>
    </row>
    <row r="87" spans="1:9" s="17" customFormat="1" ht="15.75" x14ac:dyDescent="0.25">
      <c r="B87" s="15"/>
      <c r="C87" s="16"/>
      <c r="D87" s="16"/>
      <c r="E87" s="16"/>
      <c r="F87" s="16"/>
      <c r="G87" s="16"/>
      <c r="H87" s="16"/>
      <c r="I87" s="1"/>
    </row>
    <row r="88" spans="1:9" s="17" customFormat="1" ht="18.75" x14ac:dyDescent="0.3">
      <c r="A88" s="4">
        <v>11</v>
      </c>
      <c r="B88" s="92" t="s">
        <v>180</v>
      </c>
      <c r="C88" s="92"/>
      <c r="D88" s="92"/>
      <c r="E88" s="92"/>
      <c r="F88" s="92"/>
      <c r="G88" s="92"/>
      <c r="H88" s="92"/>
    </row>
    <row r="89" spans="1:9" s="17" customFormat="1" x14ac:dyDescent="0.25">
      <c r="B89" s="93"/>
      <c r="C89" s="93"/>
      <c r="D89" s="93"/>
      <c r="E89" s="93"/>
      <c r="F89" s="93"/>
      <c r="G89" s="93"/>
      <c r="H89" s="93"/>
    </row>
    <row r="90" spans="1:9" ht="15.75" x14ac:dyDescent="0.25">
      <c r="B90" s="44" t="s">
        <v>82</v>
      </c>
      <c r="C90" s="44" t="s">
        <v>181</v>
      </c>
      <c r="D90" s="44" t="s">
        <v>88</v>
      </c>
      <c r="E90" s="12"/>
      <c r="F90" s="12"/>
      <c r="G90" s="12"/>
    </row>
    <row r="91" spans="1:9" s="17" customFormat="1" ht="15.75" x14ac:dyDescent="0.25">
      <c r="B91" s="13">
        <v>2023</v>
      </c>
      <c r="C91" s="14"/>
      <c r="D91" s="14"/>
      <c r="E91" s="16"/>
      <c r="F91" s="16"/>
      <c r="G91" s="1"/>
    </row>
    <row r="92" spans="1:9" s="17" customFormat="1" ht="15.75" x14ac:dyDescent="0.25">
      <c r="B92" s="13">
        <v>2024</v>
      </c>
      <c r="C92" s="14"/>
      <c r="D92" s="14"/>
      <c r="E92" s="16"/>
      <c r="F92" s="16"/>
      <c r="G92" s="1"/>
    </row>
    <row r="93" spans="1:9" s="17" customFormat="1" ht="15.75" x14ac:dyDescent="0.25">
      <c r="B93" s="13">
        <v>2025</v>
      </c>
      <c r="C93" s="14"/>
      <c r="D93" s="14"/>
      <c r="E93" s="16"/>
      <c r="F93" s="16"/>
      <c r="G93" s="1"/>
    </row>
    <row r="94" spans="1:9" ht="15.75" x14ac:dyDescent="0.25">
      <c r="B94" s="15"/>
      <c r="C94" s="16"/>
      <c r="D94" s="16"/>
      <c r="E94" s="16"/>
      <c r="F94" s="16"/>
      <c r="G94" s="16"/>
      <c r="H94" s="16"/>
    </row>
  </sheetData>
  <mergeCells count="38">
    <mergeCell ref="B81:H81"/>
    <mergeCell ref="B82:H82"/>
    <mergeCell ref="B88:H88"/>
    <mergeCell ref="B89:H89"/>
    <mergeCell ref="B73:H73"/>
    <mergeCell ref="B58:E58"/>
    <mergeCell ref="B64:H64"/>
    <mergeCell ref="B65:H65"/>
    <mergeCell ref="B39:C39"/>
    <mergeCell ref="B45:H45"/>
    <mergeCell ref="D47:E47"/>
    <mergeCell ref="F47:G47"/>
    <mergeCell ref="D48:E48"/>
    <mergeCell ref="F48:G48"/>
    <mergeCell ref="D49:E49"/>
    <mergeCell ref="F49:G49"/>
    <mergeCell ref="D50:E50"/>
    <mergeCell ref="F50:G50"/>
    <mergeCell ref="B52:C52"/>
    <mergeCell ref="B2:C2"/>
    <mergeCell ref="B33:C33"/>
    <mergeCell ref="B27:C27"/>
    <mergeCell ref="C6:D6"/>
    <mergeCell ref="E6:F6"/>
    <mergeCell ref="B5:C5"/>
    <mergeCell ref="B19:C19"/>
    <mergeCell ref="B25:C25"/>
    <mergeCell ref="B26:G26"/>
    <mergeCell ref="B3:J3"/>
    <mergeCell ref="G6:H6"/>
    <mergeCell ref="I6:J6"/>
    <mergeCell ref="K6:L6"/>
    <mergeCell ref="B13:C13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scale="2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795340D692044AC6DF9F6A64D592A" ma:contentTypeVersion="15" ma:contentTypeDescription="Create a new document." ma:contentTypeScope="" ma:versionID="ef05caf422b2cb9228fa29c29d13cbd2">
  <xsd:schema xmlns:xsd="http://www.w3.org/2001/XMLSchema" xmlns:xs="http://www.w3.org/2001/XMLSchema" xmlns:p="http://schemas.microsoft.com/office/2006/metadata/properties" xmlns:ns2="f9016b00-e16d-4b6e-a05e-6d639c7569d7" xmlns:ns3="a09edf25-e687-4197-9122-996391511c96" targetNamespace="http://schemas.microsoft.com/office/2006/metadata/properties" ma:root="true" ma:fieldsID="263af6e2d8510a535a30f862f2cf6d75" ns2:_="" ns3:_="">
    <xsd:import namespace="f9016b00-e16d-4b6e-a05e-6d639c7569d7"/>
    <xsd:import namespace="a09edf25-e687-4197-9122-996391511c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16b00-e16d-4b6e-a05e-6d639c756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1fbd3b0-4808-4b13-b9b2-3f13c0616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df25-e687-4197-9122-996391511c9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8542e78-e5f2-4ebc-b59b-4780189ff980}" ma:internalName="TaxCatchAll" ma:showField="CatchAllData" ma:web="a09edf25-e687-4197-9122-996391511c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016b00-e16d-4b6e-a05e-6d639c7569d7">
      <Terms xmlns="http://schemas.microsoft.com/office/infopath/2007/PartnerControls"/>
    </lcf76f155ced4ddcb4097134ff3c332f>
    <TaxCatchAll xmlns="a09edf25-e687-4197-9122-996391511c96" xsi:nil="true"/>
  </documentManagement>
</p:properties>
</file>

<file path=customXml/itemProps1.xml><?xml version="1.0" encoding="utf-8"?>
<ds:datastoreItem xmlns:ds="http://schemas.openxmlformats.org/officeDocument/2006/customXml" ds:itemID="{E19EB1C5-7000-4F02-B2CC-B4765720AF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AED98B-7667-4B30-AFF8-614ECBD7D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16b00-e16d-4b6e-a05e-6d639c7569d7"/>
    <ds:schemaRef ds:uri="a09edf25-e687-4197-9122-996391511c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CC1896-4551-4EC7-B598-58E562F86930}">
  <ds:schemaRefs>
    <ds:schemaRef ds:uri="http://purl.org/dc/terms/"/>
    <ds:schemaRef ds:uri="http://schemas.microsoft.com/office/infopath/2007/PartnerControls"/>
    <ds:schemaRef ds:uri="http://www.w3.org/XML/1998/namespace"/>
    <ds:schemaRef ds:uri="f9016b00-e16d-4b6e-a05e-6d639c7569d7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a09edf25-e687-4197-9122-996391511c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3 years</vt:lpstr>
      <vt:lpstr>Supporting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Dr. Kirti Avishek</cp:lastModifiedBy>
  <cp:revision/>
  <cp:lastPrinted>2026-02-16T18:19:41Z</cp:lastPrinted>
  <dcterms:created xsi:type="dcterms:W3CDTF">2025-11-11T19:01:21Z</dcterms:created>
  <dcterms:modified xsi:type="dcterms:W3CDTF">2026-02-26T11:17:24Z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0x0101001B3795340D692044AC6DF9F6A64D592A</vt:lpwstr>
  </property>
  <property fmtid="{D5CDD505-2E9C-101B-9397-08002B2CF9AE}" pid="3" name="MediaServiceImageTags">
    <vt:lpwstr/>
  </property>
</Properties>
</file>